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8662sc\Work Folders\Desktop\"/>
    </mc:Choice>
  </mc:AlternateContent>
  <xr:revisionPtr revIDLastSave="0" documentId="13_ncr:1_{4E4BCE76-9333-4356-9331-E27FC558BD9C}" xr6:coauthVersionLast="47" xr6:coauthVersionMax="47" xr10:uidLastSave="{00000000-0000-0000-0000-000000000000}"/>
  <bookViews>
    <workbookView xWindow="-108" yWindow="-108" windowWidth="23256" windowHeight="12576" tabRatio="777" activeTab="3" xr2:uid="{00000000-000D-0000-FFFF-FFFF00000000}"/>
  </bookViews>
  <sheets>
    <sheet name="Fullkostnadskalkyl" sheetId="14" r:id="rId1"/>
    <sheet name="Bilaga Indirekta kostnader" sheetId="16" r:id="rId2"/>
    <sheet name="Bilaga Lokalpålägg o tot pålägg" sheetId="17" r:id="rId3"/>
    <sheet name="Budget" sheetId="18" r:id="rId4"/>
  </sheets>
  <definedNames>
    <definedName name="_xlnm.Print_Area" localSheetId="1">'Bilaga Indirekta kostnader'!$A$1:$J$76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8" l="1"/>
  <c r="E28" i="18"/>
  <c r="D28" i="18"/>
  <c r="C28" i="18"/>
  <c r="G28" i="18" s="1"/>
  <c r="B28" i="18"/>
  <c r="F23" i="18"/>
  <c r="F34" i="18" s="1"/>
  <c r="E23" i="18"/>
  <c r="D23" i="18"/>
  <c r="C23" i="18"/>
  <c r="G23" i="18" s="1"/>
  <c r="B23" i="18"/>
  <c r="B34" i="18" s="1"/>
  <c r="F15" i="18"/>
  <c r="E15" i="18"/>
  <c r="E30" i="18" s="1"/>
  <c r="D15" i="18"/>
  <c r="D34" i="18" s="1"/>
  <c r="C15" i="18"/>
  <c r="B15" i="18"/>
  <c r="C32" i="18" l="1"/>
  <c r="C36" i="18" s="1"/>
  <c r="E34" i="18"/>
  <c r="B30" i="18"/>
  <c r="F30" i="18"/>
  <c r="F32" i="18" s="1"/>
  <c r="F36" i="18" s="1"/>
  <c r="C30" i="18"/>
  <c r="E32" i="18"/>
  <c r="E36" i="18" s="1"/>
  <c r="C34" i="18"/>
  <c r="G34" i="18" s="1"/>
  <c r="D30" i="18"/>
  <c r="D32" i="18" s="1"/>
  <c r="D36" i="18" s="1"/>
  <c r="G15" i="18"/>
  <c r="G30" i="18" l="1"/>
  <c r="B32" i="18"/>
  <c r="B36" i="18" l="1"/>
  <c r="G36" i="18" s="1"/>
  <c r="G32" i="18"/>
  <c r="H24" i="16" l="1"/>
  <c r="F24" i="16"/>
  <c r="D24" i="16"/>
  <c r="E58" i="16"/>
  <c r="J68" i="16"/>
  <c r="J59" i="16"/>
  <c r="I59" i="16"/>
  <c r="E59" i="16"/>
  <c r="J58" i="16"/>
  <c r="I58" i="16"/>
  <c r="H54" i="16"/>
  <c r="H61" i="16" s="1"/>
  <c r="F54" i="16"/>
  <c r="F61" i="16" s="1"/>
  <c r="D54" i="16"/>
  <c r="D61" i="16" s="1"/>
  <c r="J53" i="16"/>
  <c r="A53" i="16"/>
  <c r="J52" i="16"/>
  <c r="A52" i="16"/>
  <c r="J51" i="16"/>
  <c r="A51" i="16"/>
  <c r="J50" i="16"/>
  <c r="A50" i="16"/>
  <c r="J49" i="16"/>
  <c r="A49" i="16"/>
  <c r="J48" i="16"/>
  <c r="A48" i="16"/>
  <c r="H44" i="16"/>
  <c r="I60" i="16"/>
  <c r="F44" i="16"/>
  <c r="D44" i="16"/>
  <c r="J43" i="16"/>
  <c r="A43" i="16"/>
  <c r="J42" i="16"/>
  <c r="A42" i="16"/>
  <c r="J41" i="16"/>
  <c r="A41" i="16"/>
  <c r="J40" i="16"/>
  <c r="A40" i="16"/>
  <c r="J39" i="16"/>
  <c r="A39" i="16"/>
  <c r="J38" i="16"/>
  <c r="A38" i="16"/>
  <c r="H34" i="16"/>
  <c r="F34" i="16"/>
  <c r="D34" i="16"/>
  <c r="J33" i="16"/>
  <c r="J32" i="16"/>
  <c r="J31" i="16"/>
  <c r="J30" i="16"/>
  <c r="J29" i="16"/>
  <c r="J28" i="16"/>
  <c r="J23" i="16"/>
  <c r="J22" i="16"/>
  <c r="J21" i="16"/>
  <c r="J20" i="16"/>
  <c r="J19" i="16"/>
  <c r="J18" i="16"/>
  <c r="F34" i="14"/>
  <c r="G34" i="14"/>
  <c r="A2" i="17"/>
  <c r="K21" i="14"/>
  <c r="K20" i="14"/>
  <c r="F11" i="14"/>
  <c r="F12" i="14"/>
  <c r="F9" i="14"/>
  <c r="F10" i="14"/>
  <c r="K23" i="14"/>
  <c r="K13" i="17"/>
  <c r="G24" i="14" s="1"/>
  <c r="G25" i="14" s="1"/>
  <c r="E13" i="17"/>
  <c r="I10" i="14"/>
  <c r="J34" i="14"/>
  <c r="I34" i="14"/>
  <c r="F8" i="14"/>
  <c r="K22" i="14"/>
  <c r="K35" i="14"/>
  <c r="K36" i="14"/>
  <c r="K37" i="14"/>
  <c r="K38" i="14"/>
  <c r="H34" i="14"/>
  <c r="L13" i="17"/>
  <c r="H8" i="17"/>
  <c r="H19" i="17" s="1"/>
  <c r="E60" i="16"/>
  <c r="J60" i="16"/>
  <c r="I24" i="14" l="1"/>
  <c r="I25" i="14" s="1"/>
  <c r="J24" i="14"/>
  <c r="J25" i="14" s="1"/>
  <c r="H24" i="14"/>
  <c r="H25" i="14" s="1"/>
  <c r="J44" i="16"/>
  <c r="J34" i="16"/>
  <c r="F62" i="16"/>
  <c r="G8" i="17" s="1"/>
  <c r="G61" i="16"/>
  <c r="J54" i="16"/>
  <c r="J24" i="16"/>
  <c r="D62" i="16"/>
  <c r="E61" i="16"/>
  <c r="E62" i="16" s="1"/>
  <c r="E8" i="17" s="1"/>
  <c r="E19" i="17" s="1"/>
  <c r="J61" i="16"/>
  <c r="J62" i="16" s="1"/>
  <c r="L8" i="17" s="1"/>
  <c r="H62" i="16"/>
  <c r="I61" i="16"/>
  <c r="I62" i="16" s="1"/>
  <c r="G27" i="14" s="1"/>
  <c r="G29" i="14" s="1"/>
  <c r="G39" i="14" s="1"/>
  <c r="G40" i="14" s="1"/>
  <c r="F24" i="14"/>
  <c r="J27" i="14"/>
  <c r="J29" i="14" s="1"/>
  <c r="J39" i="14" s="1"/>
  <c r="J40" i="14" s="1"/>
  <c r="K8" i="17" l="1"/>
  <c r="K19" i="17" s="1"/>
  <c r="I27" i="14"/>
  <c r="I29" i="14" s="1"/>
  <c r="I39" i="14" s="1"/>
  <c r="I40" i="14" s="1"/>
  <c r="F27" i="14"/>
  <c r="H27" i="14"/>
  <c r="H29" i="14" s="1"/>
  <c r="H39" i="14" s="1"/>
  <c r="H40" i="14" s="1"/>
  <c r="G19" i="17"/>
  <c r="J8" i="17"/>
  <c r="J19" i="17"/>
  <c r="K24" i="14"/>
  <c r="K25" i="14" s="1"/>
  <c r="F25" i="14"/>
  <c r="D8" i="17"/>
  <c r="D19" i="17"/>
  <c r="F29" i="14" l="1"/>
  <c r="F39" i="14" s="1"/>
  <c r="K27" i="14"/>
  <c r="K29" i="14" s="1"/>
  <c r="L19" i="17"/>
  <c r="F40" i="14"/>
  <c r="K39" i="14"/>
  <c r="K40" i="14" s="1"/>
</calcChain>
</file>

<file path=xl/sharedStrings.xml><?xml version="1.0" encoding="utf-8"?>
<sst xmlns="http://schemas.openxmlformats.org/spreadsheetml/2006/main" count="179" uniqueCount="90">
  <si>
    <t>Indirekta kostnader</t>
  </si>
  <si>
    <t>Projekt</t>
  </si>
  <si>
    <t>Projektledare</t>
  </si>
  <si>
    <t>Direkta kostnader</t>
  </si>
  <si>
    <t>Summa direkta kostnader</t>
  </si>
  <si>
    <t>Summa projektkostnader</t>
  </si>
  <si>
    <t>Totalt</t>
  </si>
  <si>
    <t>Bibliotek</t>
  </si>
  <si>
    <t>Summa</t>
  </si>
  <si>
    <t>Huvudsökandens underskrift</t>
  </si>
  <si>
    <t>Ledning</t>
  </si>
  <si>
    <t>År</t>
  </si>
  <si>
    <t>Utbildning</t>
  </si>
  <si>
    <t>Forskning</t>
  </si>
  <si>
    <t>Nivåspecifikt mm</t>
  </si>
  <si>
    <t>Institution</t>
  </si>
  <si>
    <t>Finansiär, inomstatligt bidrag</t>
  </si>
  <si>
    <t>Finansiär, utomstatligt bidrag</t>
  </si>
  <si>
    <t>Summa projektfinansiering</t>
  </si>
  <si>
    <t>Bilaga</t>
  </si>
  <si>
    <t>Institutionens gemensamma kostnader</t>
  </si>
  <si>
    <t>Infrastruktur och service</t>
  </si>
  <si>
    <t>Universitet</t>
  </si>
  <si>
    <t>Universitetets gemensamma kostnader</t>
  </si>
  <si>
    <t>Projektkostnader</t>
  </si>
  <si>
    <t>Finansiering</t>
  </si>
  <si>
    <t xml:space="preserve">  Löner inkl soc avg</t>
  </si>
  <si>
    <t xml:space="preserve">  Utrustning/avskrivningar</t>
  </si>
  <si>
    <t xml:space="preserve">  Lokaler</t>
  </si>
  <si>
    <t>Fullkostnadskalkyl för bidragsansökan</t>
  </si>
  <si>
    <t xml:space="preserve">  Driftkostnader</t>
  </si>
  <si>
    <t>Datum</t>
  </si>
  <si>
    <t>Ekonomi- och personaladm</t>
  </si>
  <si>
    <t>Bilaga till fullkostnadskalkyl</t>
  </si>
  <si>
    <t>Funktioner</t>
  </si>
  <si>
    <t>Belopp i tkr</t>
  </si>
  <si>
    <t>Nivå</t>
  </si>
  <si>
    <t xml:space="preserve">Universitetsgemensamt </t>
  </si>
  <si>
    <t>Institutionsgemensamt</t>
  </si>
  <si>
    <t>Kostnad</t>
  </si>
  <si>
    <t>Pålägg</t>
  </si>
  <si>
    <t>Tot kostn</t>
  </si>
  <si>
    <t xml:space="preserve"> Pålägg i %      =</t>
  </si>
  <si>
    <t>Gemensamma kostnader x 100</t>
  </si>
  <si>
    <t>Namnförtydligande</t>
  </si>
  <si>
    <t>Lokalkostnader</t>
  </si>
  <si>
    <t>Belopp</t>
  </si>
  <si>
    <t>avskrivningar</t>
  </si>
  <si>
    <t xml:space="preserve">Ansökan och kalkyl godkänd av prefekt </t>
  </si>
  <si>
    <t>Finansiär</t>
  </si>
  <si>
    <t>Utbildnings- eller forskningsadm</t>
  </si>
  <si>
    <t>Direkt lön och drift</t>
  </si>
  <si>
    <t>Lunds universitet</t>
  </si>
  <si>
    <t>Uppdragsutbildning</t>
  </si>
  <si>
    <t>Kostnadsställe</t>
  </si>
  <si>
    <t xml:space="preserve">  Andel av inst. lokalkostnader</t>
  </si>
  <si>
    <t>Avdelningens gemensamma kostnader</t>
  </si>
  <si>
    <t>Avdelningsgemensamt</t>
  </si>
  <si>
    <t>Påläggsberäkning för indirekta kostnader</t>
  </si>
  <si>
    <t>Totalt pålägg</t>
  </si>
  <si>
    <t xml:space="preserve">Direkt lön+drift exklusive lokaler, stipendier och </t>
  </si>
  <si>
    <t>Avdelning</t>
  </si>
  <si>
    <t>Fakultet</t>
  </si>
  <si>
    <t>Fakultetens gemensamma kostnader</t>
  </si>
  <si>
    <t>Fakultetsgemensamt</t>
  </si>
  <si>
    <t>Påläggsberäkning för direkta lokalkostnader</t>
  </si>
  <si>
    <t>Påläggsbas</t>
  </si>
  <si>
    <t>Samfinansiering</t>
  </si>
  <si>
    <t>Område</t>
  </si>
  <si>
    <t>Institutionens fördelningsbas består av</t>
  </si>
  <si>
    <t>Fördelningsbas</t>
  </si>
  <si>
    <t>NAT</t>
  </si>
  <si>
    <t>Geologi</t>
  </si>
  <si>
    <t xml:space="preserve">Underskrift Kansli </t>
  </si>
  <si>
    <t>Anna Schultze</t>
  </si>
  <si>
    <t>Anders Scherstén</t>
  </si>
  <si>
    <t>Institution:</t>
  </si>
  <si>
    <t>Sökande:</t>
  </si>
  <si>
    <t>lokaler</t>
  </si>
  <si>
    <t>indirekta</t>
  </si>
  <si>
    <t>Specificering direkta kostnader</t>
  </si>
  <si>
    <t>Total kostnad</t>
  </si>
  <si>
    <t>Löner ink soc avg</t>
  </si>
  <si>
    <t>Summa löner:</t>
  </si>
  <si>
    <t>Drift</t>
  </si>
  <si>
    <t>Summa drift:</t>
  </si>
  <si>
    <t>Utrustning avskrivningar över 25tSEK</t>
  </si>
  <si>
    <t>summa:</t>
  </si>
  <si>
    <t>Delsumma direkta kostnader</t>
  </si>
  <si>
    <t>Total projektkostnad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</si>
</sst>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27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8" fillId="0" borderId="0" xfId="0" applyFont="1"/>
    <xf numFmtId="14" fontId="5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7" fillId="0" borderId="0" xfId="0" applyFont="1"/>
    <xf numFmtId="14" fontId="6" fillId="0" borderId="0" xfId="0" applyNumberFormat="1" applyFont="1"/>
    <xf numFmtId="0" fontId="9" fillId="0" borderId="0" xfId="0" applyFont="1"/>
    <xf numFmtId="0" fontId="9" fillId="0" borderId="4" xfId="0" applyFont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right"/>
    </xf>
    <xf numFmtId="9" fontId="9" fillId="0" borderId="0" xfId="0" applyNumberFormat="1" applyFont="1" applyAlignment="1">
      <alignment horizontal="right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5" xfId="0" applyFont="1" applyBorder="1"/>
    <xf numFmtId="3" fontId="9" fillId="2" borderId="0" xfId="0" applyNumberFormat="1" applyFont="1" applyFill="1"/>
    <xf numFmtId="3" fontId="9" fillId="0" borderId="0" xfId="0" applyNumberFormat="1" applyFont="1"/>
    <xf numFmtId="3" fontId="9" fillId="0" borderId="4" xfId="0" applyNumberFormat="1" applyFont="1" applyBorder="1"/>
    <xf numFmtId="0" fontId="9" fillId="0" borderId="1" xfId="0" applyFont="1" applyBorder="1"/>
    <xf numFmtId="3" fontId="9" fillId="0" borderId="3" xfId="0" applyNumberFormat="1" applyFont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0" fillId="0" borderId="5" xfId="0" applyFont="1" applyBorder="1"/>
    <xf numFmtId="0" fontId="9" fillId="0" borderId="6" xfId="0" applyFont="1" applyBorder="1"/>
    <xf numFmtId="3" fontId="9" fillId="2" borderId="0" xfId="0" applyNumberFormat="1" applyFont="1" applyFill="1" applyProtection="1">
      <protection locked="0"/>
    </xf>
    <xf numFmtId="0" fontId="10" fillId="0" borderId="7" xfId="0" applyFont="1" applyBorder="1"/>
    <xf numFmtId="3" fontId="10" fillId="0" borderId="0" xfId="0" applyNumberFormat="1" applyFont="1"/>
    <xf numFmtId="0" fontId="10" fillId="0" borderId="2" xfId="0" applyFont="1" applyBorder="1"/>
    <xf numFmtId="0" fontId="9" fillId="2" borderId="0" xfId="0" applyFont="1" applyFill="1"/>
    <xf numFmtId="0" fontId="10" fillId="0" borderId="6" xfId="0" applyFont="1" applyBorder="1"/>
    <xf numFmtId="3" fontId="10" fillId="0" borderId="6" xfId="0" applyNumberFormat="1" applyFont="1" applyBorder="1"/>
    <xf numFmtId="0" fontId="11" fillId="0" borderId="0" xfId="0" applyFont="1"/>
    <xf numFmtId="0" fontId="0" fillId="0" borderId="8" xfId="0" applyBorder="1"/>
    <xf numFmtId="0" fontId="9" fillId="2" borderId="4" xfId="0" applyFont="1" applyFill="1" applyBorder="1"/>
    <xf numFmtId="0" fontId="11" fillId="2" borderId="0" xfId="0" applyFont="1" applyFill="1"/>
    <xf numFmtId="0" fontId="10" fillId="0" borderId="3" xfId="0" applyFont="1" applyBorder="1" applyAlignment="1">
      <alignment horizontal="right"/>
    </xf>
    <xf numFmtId="0" fontId="2" fillId="0" borderId="0" xfId="0" applyFont="1"/>
    <xf numFmtId="49" fontId="2" fillId="0" borderId="0" xfId="0" applyNumberFormat="1" applyFont="1"/>
    <xf numFmtId="3" fontId="0" fillId="0" borderId="0" xfId="0" applyNumberFormat="1"/>
    <xf numFmtId="3" fontId="10" fillId="2" borderId="8" xfId="0" applyNumberFormat="1" applyFont="1" applyFill="1" applyBorder="1"/>
    <xf numFmtId="3" fontId="10" fillId="0" borderId="9" xfId="0" applyNumberFormat="1" applyFont="1" applyBorder="1"/>
    <xf numFmtId="0" fontId="12" fillId="0" borderId="8" xfId="0" applyFont="1" applyBorder="1"/>
    <xf numFmtId="3" fontId="10" fillId="0" borderId="8" xfId="0" applyNumberFormat="1" applyFont="1" applyBorder="1"/>
    <xf numFmtId="3" fontId="10" fillId="0" borderId="10" xfId="0" applyNumberFormat="1" applyFont="1" applyBorder="1"/>
    <xf numFmtId="10" fontId="9" fillId="0" borderId="0" xfId="1" applyNumberFormat="1" applyFont="1" applyFill="1" applyBorder="1"/>
    <xf numFmtId="10" fontId="9" fillId="0" borderId="2" xfId="1" applyNumberFormat="1" applyFont="1" applyFill="1" applyBorder="1"/>
    <xf numFmtId="0" fontId="2" fillId="2" borderId="0" xfId="0" applyFont="1" applyFill="1"/>
    <xf numFmtId="0" fontId="12" fillId="0" borderId="0" xfId="0" applyFont="1"/>
    <xf numFmtId="9" fontId="2" fillId="0" borderId="0" xfId="0" applyNumberFormat="1" applyFont="1" applyAlignment="1">
      <alignment horizontal="right"/>
    </xf>
    <xf numFmtId="10" fontId="2" fillId="0" borderId="2" xfId="1" applyNumberFormat="1" applyFont="1" applyFill="1" applyBorder="1"/>
    <xf numFmtId="10" fontId="2" fillId="0" borderId="0" xfId="1" applyNumberFormat="1" applyFont="1" applyFill="1" applyBorder="1"/>
    <xf numFmtId="10" fontId="9" fillId="0" borderId="2" xfId="0" applyNumberFormat="1" applyFont="1" applyBorder="1"/>
    <xf numFmtId="10" fontId="2" fillId="0" borderId="2" xfId="0" applyNumberFormat="1" applyFont="1" applyBorder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9" fontId="10" fillId="0" borderId="0" xfId="0" applyNumberFormat="1" applyFont="1" applyAlignment="1">
      <alignment horizontal="center"/>
    </xf>
    <xf numFmtId="10" fontId="0" fillId="0" borderId="0" xfId="0" applyNumberFormat="1"/>
    <xf numFmtId="10" fontId="9" fillId="0" borderId="2" xfId="1" applyNumberFormat="1" applyFont="1" applyFill="1" applyBorder="1" applyAlignment="1">
      <alignment horizontal="right"/>
    </xf>
    <xf numFmtId="10" fontId="9" fillId="0" borderId="0" xfId="0" applyNumberFormat="1" applyFont="1" applyAlignment="1">
      <alignment horizontal="right"/>
    </xf>
    <xf numFmtId="10" fontId="2" fillId="0" borderId="2" xfId="1" applyNumberFormat="1" applyFont="1" applyFill="1" applyBorder="1" applyAlignment="1">
      <alignment horizontal="right"/>
    </xf>
    <xf numFmtId="9" fontId="10" fillId="0" borderId="0" xfId="0" applyNumberFormat="1" applyFont="1" applyAlignment="1">
      <alignment horizontal="left"/>
    </xf>
    <xf numFmtId="0" fontId="2" fillId="0" borderId="5" xfId="0" applyFont="1" applyBorder="1"/>
    <xf numFmtId="0" fontId="10" fillId="0" borderId="5" xfId="0" applyFont="1" applyBorder="1" applyAlignment="1">
      <alignment horizontal="right"/>
    </xf>
    <xf numFmtId="9" fontId="2" fillId="0" borderId="5" xfId="1" applyFont="1" applyFill="1" applyBorder="1"/>
    <xf numFmtId="10" fontId="2" fillId="0" borderId="8" xfId="1" applyNumberFormat="1" applyFont="1" applyFill="1" applyBorder="1"/>
    <xf numFmtId="10" fontId="2" fillId="0" borderId="3" xfId="1" applyNumberFormat="1" applyFont="1" applyFill="1" applyBorder="1"/>
    <xf numFmtId="0" fontId="10" fillId="3" borderId="11" xfId="0" applyFont="1" applyFill="1" applyBorder="1" applyAlignment="1">
      <alignment horizontal="left"/>
    </xf>
    <xf numFmtId="9" fontId="9" fillId="3" borderId="9" xfId="0" applyNumberFormat="1" applyFont="1" applyFill="1" applyBorder="1" applyAlignment="1">
      <alignment horizontal="right"/>
    </xf>
    <xf numFmtId="0" fontId="9" fillId="3" borderId="5" xfId="0" applyFont="1" applyFill="1" applyBorder="1" applyAlignment="1">
      <alignment horizontal="left"/>
    </xf>
    <xf numFmtId="9" fontId="9" fillId="3" borderId="8" xfId="0" applyNumberFormat="1" applyFont="1" applyFill="1" applyBorder="1" applyAlignment="1">
      <alignment horizontal="right"/>
    </xf>
    <xf numFmtId="0" fontId="9" fillId="3" borderId="5" xfId="0" applyFont="1" applyFill="1" applyBorder="1"/>
    <xf numFmtId="0" fontId="0" fillId="3" borderId="5" xfId="0" applyFill="1" applyBorder="1"/>
    <xf numFmtId="10" fontId="0" fillId="3" borderId="8" xfId="0" applyNumberFormat="1" applyFill="1" applyBorder="1"/>
    <xf numFmtId="10" fontId="9" fillId="3" borderId="3" xfId="0" applyNumberFormat="1" applyFont="1" applyFill="1" applyBorder="1"/>
    <xf numFmtId="3" fontId="9" fillId="3" borderId="5" xfId="0" applyNumberFormat="1" applyFont="1" applyFill="1" applyBorder="1"/>
    <xf numFmtId="10" fontId="9" fillId="3" borderId="8" xfId="1" applyNumberFormat="1" applyFont="1" applyFill="1" applyBorder="1"/>
    <xf numFmtId="3" fontId="9" fillId="3" borderId="1" xfId="0" applyNumberFormat="1" applyFont="1" applyFill="1" applyBorder="1" applyAlignment="1">
      <alignment horizontal="right"/>
    </xf>
    <xf numFmtId="10" fontId="9" fillId="3" borderId="3" xfId="1" applyNumberFormat="1" applyFont="1" applyFill="1" applyBorder="1" applyAlignment="1">
      <alignment horizontal="right"/>
    </xf>
    <xf numFmtId="10" fontId="9" fillId="3" borderId="3" xfId="1" applyNumberFormat="1" applyFont="1" applyFill="1" applyBorder="1"/>
    <xf numFmtId="10" fontId="9" fillId="3" borderId="8" xfId="0" applyNumberFormat="1" applyFont="1" applyFill="1" applyBorder="1" applyAlignment="1">
      <alignment horizontal="right"/>
    </xf>
    <xf numFmtId="0" fontId="0" fillId="3" borderId="7" xfId="0" applyFill="1" applyBorder="1"/>
    <xf numFmtId="10" fontId="0" fillId="3" borderId="10" xfId="0" applyNumberFormat="1" applyFill="1" applyBorder="1"/>
    <xf numFmtId="9" fontId="10" fillId="3" borderId="8" xfId="0" applyNumberFormat="1" applyFont="1" applyFill="1" applyBorder="1" applyAlignment="1">
      <alignment horizontal="left"/>
    </xf>
    <xf numFmtId="9" fontId="10" fillId="3" borderId="8" xfId="0" applyNumberFormat="1" applyFont="1" applyFill="1" applyBorder="1" applyAlignment="1">
      <alignment horizontal="center"/>
    </xf>
    <xf numFmtId="9" fontId="2" fillId="3" borderId="5" xfId="1" applyFont="1" applyFill="1" applyBorder="1"/>
    <xf numFmtId="10" fontId="2" fillId="3" borderId="8" xfId="1" applyNumberFormat="1" applyFont="1" applyFill="1" applyBorder="1"/>
    <xf numFmtId="3" fontId="2" fillId="3" borderId="1" xfId="0" applyNumberFormat="1" applyFont="1" applyFill="1" applyBorder="1" applyAlignment="1">
      <alignment horizontal="right"/>
    </xf>
    <xf numFmtId="10" fontId="2" fillId="3" borderId="3" xfId="1" applyNumberFormat="1" applyFont="1" applyFill="1" applyBorder="1" applyAlignment="1">
      <alignment horizontal="right"/>
    </xf>
    <xf numFmtId="10" fontId="2" fillId="3" borderId="3" xfId="1" applyNumberFormat="1" applyFont="1" applyFill="1" applyBorder="1"/>
    <xf numFmtId="10" fontId="2" fillId="3" borderId="3" xfId="0" applyNumberFormat="1" applyFont="1" applyFill="1" applyBorder="1"/>
    <xf numFmtId="0" fontId="9" fillId="3" borderId="9" xfId="0" applyFont="1" applyFill="1" applyBorder="1"/>
    <xf numFmtId="0" fontId="9" fillId="3" borderId="8" xfId="0" applyFont="1" applyFill="1" applyBorder="1"/>
    <xf numFmtId="10" fontId="9" fillId="3" borderId="8" xfId="0" applyNumberFormat="1" applyFont="1" applyFill="1" applyBorder="1"/>
    <xf numFmtId="0" fontId="6" fillId="0" borderId="11" xfId="0" applyFont="1" applyBorder="1"/>
    <xf numFmtId="0" fontId="0" fillId="0" borderId="9" xfId="0" applyBorder="1"/>
    <xf numFmtId="0" fontId="0" fillId="0" borderId="5" xfId="0" applyBorder="1"/>
    <xf numFmtId="3" fontId="2" fillId="0" borderId="5" xfId="0" applyNumberFormat="1" applyFont="1" applyBorder="1"/>
    <xf numFmtId="3" fontId="2" fillId="0" borderId="8" xfId="0" applyNumberFormat="1" applyFont="1" applyBorder="1"/>
    <xf numFmtId="0" fontId="0" fillId="0" borderId="11" xfId="0" applyBorder="1"/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2" fillId="0" borderId="8" xfId="1" applyFont="1" applyFill="1" applyBorder="1"/>
    <xf numFmtId="9" fontId="2" fillId="0" borderId="5" xfId="0" applyNumberFormat="1" applyFont="1" applyBorder="1"/>
    <xf numFmtId="9" fontId="2" fillId="0" borderId="8" xfId="0" applyNumberFormat="1" applyFont="1" applyBorder="1"/>
    <xf numFmtId="0" fontId="6" fillId="0" borderId="9" xfId="0" applyFont="1" applyBorder="1"/>
    <xf numFmtId="0" fontId="6" fillId="0" borderId="12" xfId="0" applyFont="1" applyBorder="1"/>
    <xf numFmtId="0" fontId="10" fillId="0" borderId="13" xfId="0" applyFont="1" applyBorder="1" applyAlignment="1">
      <alignment horizontal="right"/>
    </xf>
    <xf numFmtId="0" fontId="2" fillId="0" borderId="2" xfId="0" applyFont="1" applyBorder="1"/>
    <xf numFmtId="49" fontId="9" fillId="0" borderId="0" xfId="0" applyNumberFormat="1" applyFont="1" applyProtection="1">
      <protection locked="0"/>
    </xf>
    <xf numFmtId="3" fontId="2" fillId="0" borderId="4" xfId="0" applyNumberFormat="1" applyFont="1" applyBorder="1"/>
    <xf numFmtId="3" fontId="9" fillId="0" borderId="4" xfId="0" applyNumberFormat="1" applyFont="1" applyBorder="1" applyProtection="1">
      <protection locked="0"/>
    </xf>
    <xf numFmtId="0" fontId="5" fillId="0" borderId="0" xfId="0" applyFont="1" applyAlignment="1">
      <alignment horizontal="center"/>
    </xf>
    <xf numFmtId="0" fontId="2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2" fillId="0" borderId="7" xfId="0" applyFont="1" applyBorder="1"/>
    <xf numFmtId="0" fontId="2" fillId="0" borderId="11" xfId="0" applyFont="1" applyBorder="1"/>
    <xf numFmtId="0" fontId="10" fillId="2" borderId="2" xfId="0" applyFont="1" applyFill="1" applyBorder="1" applyAlignment="1">
      <alignment horizontal="right"/>
    </xf>
    <xf numFmtId="1" fontId="10" fillId="0" borderId="2" xfId="0" applyNumberFormat="1" applyFont="1" applyBorder="1" applyAlignment="1">
      <alignment horizontal="right"/>
    </xf>
    <xf numFmtId="0" fontId="12" fillId="0" borderId="14" xfId="0" applyFont="1" applyBorder="1" applyAlignment="1">
      <alignment horizontal="center"/>
    </xf>
    <xf numFmtId="3" fontId="2" fillId="0" borderId="13" xfId="0" applyNumberFormat="1" applyFont="1" applyBorder="1"/>
    <xf numFmtId="9" fontId="2" fillId="0" borderId="8" xfId="0" applyNumberFormat="1" applyFont="1" applyBorder="1" applyAlignment="1">
      <alignment horizontal="right"/>
    </xf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4" xfId="0" applyFont="1" applyBorder="1"/>
    <xf numFmtId="0" fontId="2" fillId="0" borderId="1" xfId="0" applyFont="1" applyBorder="1"/>
    <xf numFmtId="3" fontId="2" fillId="0" borderId="2" xfId="0" applyNumberFormat="1" applyFont="1" applyBorder="1"/>
    <xf numFmtId="3" fontId="2" fillId="0" borderId="0" xfId="0" applyNumberFormat="1" applyFont="1"/>
    <xf numFmtId="0" fontId="2" fillId="0" borderId="6" xfId="0" applyFont="1" applyBorder="1"/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9" fontId="2" fillId="0" borderId="0" xfId="0" applyNumberFormat="1" applyFont="1"/>
    <xf numFmtId="0" fontId="2" fillId="0" borderId="4" xfId="0" applyFont="1" applyBorder="1" applyAlignment="1">
      <alignment horizontal="left"/>
    </xf>
    <xf numFmtId="164" fontId="2" fillId="0" borderId="5" xfId="0" applyNumberFormat="1" applyFont="1" applyBorder="1"/>
    <xf numFmtId="164" fontId="2" fillId="0" borderId="8" xfId="0" applyNumberFormat="1" applyFont="1" applyBorder="1"/>
    <xf numFmtId="164" fontId="2" fillId="0" borderId="13" xfId="0" applyNumberFormat="1" applyFont="1" applyBorder="1"/>
    <xf numFmtId="164" fontId="2" fillId="0" borderId="10" xfId="0" applyNumberFormat="1" applyFont="1" applyBorder="1"/>
    <xf numFmtId="164" fontId="2" fillId="0" borderId="7" xfId="0" applyNumberFormat="1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15" xfId="0" applyNumberFormat="1" applyFont="1" applyBorder="1"/>
    <xf numFmtId="164" fontId="2" fillId="0" borderId="8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2" fillId="0" borderId="13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4" borderId="5" xfId="0" applyNumberFormat="1" applyFont="1" applyFill="1" applyBorder="1"/>
    <xf numFmtId="164" fontId="10" fillId="0" borderId="5" xfId="0" applyNumberFormat="1" applyFont="1" applyBorder="1"/>
    <xf numFmtId="164" fontId="2" fillId="0" borderId="9" xfId="0" applyNumberFormat="1" applyFont="1" applyBorder="1"/>
    <xf numFmtId="164" fontId="2" fillId="4" borderId="11" xfId="0" applyNumberFormat="1" applyFont="1" applyFill="1" applyBorder="1"/>
    <xf numFmtId="164" fontId="2" fillId="0" borderId="12" xfId="0" applyNumberFormat="1" applyFont="1" applyBorder="1"/>
    <xf numFmtId="164" fontId="2" fillId="4" borderId="7" xfId="0" applyNumberFormat="1" applyFont="1" applyFill="1" applyBorder="1"/>
    <xf numFmtId="164" fontId="2" fillId="0" borderId="16" xfId="0" applyNumberFormat="1" applyFont="1" applyBorder="1"/>
    <xf numFmtId="164" fontId="2" fillId="4" borderId="5" xfId="1" applyNumberFormat="1" applyFont="1" applyFill="1" applyBorder="1"/>
    <xf numFmtId="164" fontId="2" fillId="0" borderId="1" xfId="1" applyNumberFormat="1" applyFont="1" applyFill="1" applyBorder="1"/>
    <xf numFmtId="164" fontId="2" fillId="0" borderId="10" xfId="0" applyNumberFormat="1" applyFont="1" applyBorder="1" applyAlignment="1">
      <alignment horizontal="right"/>
    </xf>
    <xf numFmtId="164" fontId="2" fillId="4" borderId="7" xfId="0" applyNumberFormat="1" applyFont="1" applyFill="1" applyBorder="1" applyAlignment="1">
      <alignment horizontal="right"/>
    </xf>
    <xf numFmtId="164" fontId="9" fillId="3" borderId="1" xfId="0" applyNumberFormat="1" applyFont="1" applyFill="1" applyBorder="1"/>
    <xf numFmtId="164" fontId="9" fillId="0" borderId="3" xfId="0" applyNumberFormat="1" applyFont="1" applyBorder="1"/>
    <xf numFmtId="164" fontId="0" fillId="0" borderId="0" xfId="0" applyNumberFormat="1"/>
    <xf numFmtId="164" fontId="9" fillId="0" borderId="0" xfId="0" applyNumberFormat="1" applyFont="1"/>
    <xf numFmtId="164" fontId="9" fillId="0" borderId="3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9" fillId="4" borderId="1" xfId="0" applyNumberFormat="1" applyFont="1" applyFill="1" applyBorder="1"/>
    <xf numFmtId="164" fontId="0" fillId="3" borderId="5" xfId="0" applyNumberFormat="1" applyFill="1" applyBorder="1"/>
    <xf numFmtId="164" fontId="10" fillId="3" borderId="5" xfId="0" applyNumberFormat="1" applyFont="1" applyFill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4" fontId="2" fillId="4" borderId="1" xfId="1" applyNumberFormat="1" applyFont="1" applyFill="1" applyBorder="1"/>
    <xf numFmtId="164" fontId="2" fillId="3" borderId="1" xfId="0" applyNumberFormat="1" applyFont="1" applyFill="1" applyBorder="1"/>
    <xf numFmtId="0" fontId="13" fillId="0" borderId="0" xfId="0" applyFont="1"/>
    <xf numFmtId="9" fontId="10" fillId="0" borderId="5" xfId="0" applyNumberFormat="1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9" fontId="2" fillId="0" borderId="8" xfId="0" applyNumberFormat="1" applyFont="1" applyBorder="1" applyAlignment="1">
      <alignment horizontal="center"/>
    </xf>
    <xf numFmtId="9" fontId="10" fillId="3" borderId="5" xfId="0" applyNumberFormat="1" applyFont="1" applyFill="1" applyBorder="1" applyAlignment="1">
      <alignment horizontal="center"/>
    </xf>
    <xf numFmtId="9" fontId="10" fillId="3" borderId="8" xfId="0" applyNumberFormat="1" applyFont="1" applyFill="1" applyBorder="1" applyAlignment="1">
      <alignment horizontal="center"/>
    </xf>
    <xf numFmtId="9" fontId="10" fillId="3" borderId="11" xfId="0" applyNumberFormat="1" applyFont="1" applyFill="1" applyBorder="1" applyAlignment="1">
      <alignment horizontal="left"/>
    </xf>
    <xf numFmtId="9" fontId="10" fillId="3" borderId="9" xfId="0" applyNumberFormat="1" applyFont="1" applyFill="1" applyBorder="1" applyAlignment="1">
      <alignment horizontal="left"/>
    </xf>
    <xf numFmtId="0" fontId="2" fillId="2" borderId="4" xfId="0" applyFont="1" applyFill="1" applyBorder="1"/>
    <xf numFmtId="0" fontId="3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center" wrapText="1"/>
    </xf>
    <xf numFmtId="0" fontId="13" fillId="0" borderId="0" xfId="2" applyAlignment="1">
      <alignment horizontal="center" vertical="center" wrapText="1"/>
    </xf>
    <xf numFmtId="0" fontId="13" fillId="0" borderId="0" xfId="2" applyAlignment="1">
      <alignment horizontal="left" vertical="top" wrapText="1"/>
    </xf>
    <xf numFmtId="0" fontId="13" fillId="0" borderId="4" xfId="2" applyBorder="1" applyAlignment="1">
      <alignment horizontal="left" vertical="center" wrapText="1"/>
    </xf>
    <xf numFmtId="0" fontId="13" fillId="0" borderId="4" xfId="2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10" fontId="3" fillId="0" borderId="0" xfId="2" applyNumberFormat="1" applyFont="1" applyAlignment="1">
      <alignment horizontal="center" vertical="center" wrapText="1"/>
    </xf>
    <xf numFmtId="9" fontId="13" fillId="0" borderId="0" xfId="2" applyNumberFormat="1" applyAlignment="1">
      <alignment horizontal="center" vertical="center" wrapText="1"/>
    </xf>
    <xf numFmtId="0" fontId="15" fillId="0" borderId="17" xfId="2" applyFont="1" applyBorder="1" applyAlignment="1">
      <alignment horizontal="left" vertical="top" wrapText="1"/>
    </xf>
    <xf numFmtId="0" fontId="15" fillId="0" borderId="18" xfId="2" applyFont="1" applyBorder="1" applyAlignment="1">
      <alignment horizontal="center" vertical="top" wrapText="1"/>
    </xf>
    <xf numFmtId="0" fontId="15" fillId="0" borderId="19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5" fillId="0" borderId="14" xfId="2" applyFont="1" applyBorder="1" applyAlignment="1">
      <alignment horizontal="left" vertical="top" wrapText="1"/>
    </xf>
    <xf numFmtId="0" fontId="17" fillId="0" borderId="21" xfId="2" applyFont="1" applyBorder="1" applyAlignment="1">
      <alignment horizontal="left" vertical="top" wrapText="1"/>
    </xf>
    <xf numFmtId="0" fontId="15" fillId="5" borderId="22" xfId="2" applyFont="1" applyFill="1" applyBorder="1" applyAlignment="1">
      <alignment horizontal="center" vertical="top" wrapText="1"/>
    </xf>
    <xf numFmtId="0" fontId="15" fillId="5" borderId="23" xfId="2" applyFont="1" applyFill="1" applyBorder="1" applyAlignment="1">
      <alignment horizontal="center" vertical="top" wrapText="1"/>
    </xf>
    <xf numFmtId="0" fontId="18" fillId="5" borderId="24" xfId="2" applyFont="1" applyFill="1" applyBorder="1" applyAlignment="1">
      <alignment horizontal="center" vertical="top" wrapText="1"/>
    </xf>
    <xf numFmtId="0" fontId="18" fillId="5" borderId="25" xfId="2" applyFont="1" applyFill="1" applyBorder="1" applyAlignment="1">
      <alignment horizontal="center" vertical="top" wrapText="1"/>
    </xf>
    <xf numFmtId="0" fontId="18" fillId="5" borderId="26" xfId="2" applyFont="1" applyFill="1" applyBorder="1" applyAlignment="1">
      <alignment horizontal="center" vertical="top" wrapText="1"/>
    </xf>
    <xf numFmtId="0" fontId="19" fillId="0" borderId="0" xfId="0" applyFont="1"/>
    <xf numFmtId="3" fontId="15" fillId="6" borderId="27" xfId="2" applyNumberFormat="1" applyFont="1" applyFill="1" applyBorder="1" applyAlignment="1">
      <alignment horizontal="center" vertical="top" wrapText="1"/>
    </xf>
    <xf numFmtId="3" fontId="15" fillId="6" borderId="28" xfId="2" applyNumberFormat="1" applyFont="1" applyFill="1" applyBorder="1" applyAlignment="1">
      <alignment horizontal="center" vertical="top" wrapText="1"/>
    </xf>
    <xf numFmtId="3" fontId="15" fillId="6" borderId="29" xfId="2" applyNumberFormat="1" applyFont="1" applyFill="1" applyBorder="1" applyAlignment="1">
      <alignment horizontal="center" vertical="top" wrapText="1"/>
    </xf>
    <xf numFmtId="1" fontId="16" fillId="7" borderId="30" xfId="2" applyNumberFormat="1" applyFont="1" applyFill="1" applyBorder="1" applyAlignment="1">
      <alignment horizontal="center" vertical="top" wrapText="1"/>
    </xf>
    <xf numFmtId="0" fontId="20" fillId="0" borderId="0" xfId="0" applyFont="1"/>
    <xf numFmtId="1" fontId="16" fillId="7" borderId="31" xfId="2" applyNumberFormat="1" applyFont="1" applyFill="1" applyBorder="1" applyAlignment="1">
      <alignment horizontal="center" vertical="top" wrapText="1"/>
    </xf>
    <xf numFmtId="3" fontId="16" fillId="7" borderId="31" xfId="2" applyNumberFormat="1" applyFont="1" applyFill="1" applyBorder="1" applyAlignment="1">
      <alignment horizontal="center" vertical="top" wrapText="1"/>
    </xf>
    <xf numFmtId="3" fontId="15" fillId="6" borderId="32" xfId="2" applyNumberFormat="1" applyFont="1" applyFill="1" applyBorder="1" applyAlignment="1">
      <alignment horizontal="center" vertical="top" wrapText="1"/>
    </xf>
    <xf numFmtId="3" fontId="16" fillId="6" borderId="33" xfId="2" applyNumberFormat="1" applyFont="1" applyFill="1" applyBorder="1" applyAlignment="1">
      <alignment horizontal="center" vertical="top" wrapText="1"/>
    </xf>
    <xf numFmtId="3" fontId="16" fillId="6" borderId="34" xfId="2" applyNumberFormat="1" applyFont="1" applyFill="1" applyBorder="1" applyAlignment="1">
      <alignment horizontal="center" vertical="top" wrapText="1"/>
    </xf>
    <xf numFmtId="0" fontId="21" fillId="0" borderId="35" xfId="2" applyFont="1" applyBorder="1" applyAlignment="1">
      <alignment horizontal="left" vertical="top" wrapText="1"/>
    </xf>
    <xf numFmtId="0" fontId="4" fillId="0" borderId="36" xfId="2" applyFont="1" applyBorder="1" applyAlignment="1">
      <alignment horizontal="left" vertical="top" wrapText="1"/>
    </xf>
    <xf numFmtId="0" fontId="15" fillId="0" borderId="37" xfId="2" applyFont="1" applyBorder="1" applyAlignment="1">
      <alignment horizontal="right" vertical="top" wrapText="1"/>
    </xf>
    <xf numFmtId="3" fontId="15" fillId="7" borderId="38" xfId="2" applyNumberFormat="1" applyFont="1" applyFill="1" applyBorder="1" applyAlignment="1">
      <alignment horizontal="center" vertical="top" wrapText="1"/>
    </xf>
    <xf numFmtId="3" fontId="15" fillId="7" borderId="39" xfId="2" applyNumberFormat="1" applyFont="1" applyFill="1" applyBorder="1" applyAlignment="1">
      <alignment horizontal="center" vertical="top" wrapText="1"/>
    </xf>
    <xf numFmtId="3" fontId="15" fillId="7" borderId="40" xfId="2" applyNumberFormat="1" applyFont="1" applyFill="1" applyBorder="1" applyAlignment="1">
      <alignment horizontal="center" vertical="top" wrapText="1"/>
    </xf>
    <xf numFmtId="3" fontId="16" fillId="7" borderId="41" xfId="2" applyNumberFormat="1" applyFont="1" applyFill="1" applyBorder="1" applyAlignment="1">
      <alignment horizontal="center" vertical="top" wrapText="1"/>
    </xf>
    <xf numFmtId="3" fontId="15" fillId="5" borderId="22" xfId="2" applyNumberFormat="1" applyFont="1" applyFill="1" applyBorder="1" applyAlignment="1">
      <alignment horizontal="center" vertical="top" wrapText="1"/>
    </xf>
    <xf numFmtId="3" fontId="15" fillId="5" borderId="23" xfId="2" applyNumberFormat="1" applyFont="1" applyFill="1" applyBorder="1" applyAlignment="1">
      <alignment horizontal="center" vertical="top" wrapText="1"/>
    </xf>
    <xf numFmtId="3" fontId="18" fillId="5" borderId="24" xfId="2" applyNumberFormat="1" applyFont="1" applyFill="1" applyBorder="1" applyAlignment="1">
      <alignment horizontal="center" vertical="top" wrapText="1"/>
    </xf>
    <xf numFmtId="3" fontId="18" fillId="5" borderId="25" xfId="2" applyNumberFormat="1" applyFont="1" applyFill="1" applyBorder="1" applyAlignment="1">
      <alignment horizontal="center" vertical="top" wrapText="1"/>
    </xf>
    <xf numFmtId="3" fontId="18" fillId="5" borderId="26" xfId="2" applyNumberFormat="1" applyFont="1" applyFill="1" applyBorder="1" applyAlignment="1">
      <alignment horizontal="center" vertical="top" wrapText="1"/>
    </xf>
    <xf numFmtId="0" fontId="22" fillId="0" borderId="0" xfId="0" applyFont="1"/>
    <xf numFmtId="3" fontId="15" fillId="6" borderId="27" xfId="0" applyNumberFormat="1" applyFont="1" applyFill="1" applyBorder="1" applyAlignment="1">
      <alignment horizontal="center" vertical="top" wrapText="1"/>
    </xf>
    <xf numFmtId="3" fontId="15" fillId="6" borderId="28" xfId="0" applyNumberFormat="1" applyFont="1" applyFill="1" applyBorder="1" applyAlignment="1">
      <alignment horizontal="center" vertical="top" wrapText="1"/>
    </xf>
    <xf numFmtId="3" fontId="15" fillId="6" borderId="29" xfId="0" applyNumberFormat="1" applyFont="1" applyFill="1" applyBorder="1" applyAlignment="1">
      <alignment horizontal="center" vertical="top" wrapText="1"/>
    </xf>
    <xf numFmtId="3" fontId="15" fillId="6" borderId="32" xfId="0" applyNumberFormat="1" applyFont="1" applyFill="1" applyBorder="1" applyAlignment="1">
      <alignment horizontal="center" vertical="top" wrapText="1"/>
    </xf>
    <xf numFmtId="0" fontId="23" fillId="0" borderId="0" xfId="0" applyFont="1"/>
    <xf numFmtId="0" fontId="15" fillId="0" borderId="42" xfId="2" applyFont="1" applyBorder="1" applyAlignment="1">
      <alignment horizontal="right" vertical="top" wrapText="1"/>
    </xf>
    <xf numFmtId="3" fontId="15" fillId="7" borderId="43" xfId="2" applyNumberFormat="1" applyFont="1" applyFill="1" applyBorder="1" applyAlignment="1">
      <alignment horizontal="center" vertical="top" wrapText="1"/>
    </xf>
    <xf numFmtId="3" fontId="15" fillId="7" borderId="44" xfId="2" applyNumberFormat="1" applyFont="1" applyFill="1" applyBorder="1" applyAlignment="1">
      <alignment horizontal="center" vertical="top" wrapText="1"/>
    </xf>
    <xf numFmtId="0" fontId="4" fillId="0" borderId="35" xfId="2" applyFont="1" applyBorder="1" applyAlignment="1">
      <alignment horizontal="left" vertical="top" wrapText="1"/>
    </xf>
    <xf numFmtId="3" fontId="15" fillId="6" borderId="27" xfId="0" applyNumberFormat="1" applyFont="1" applyFill="1" applyBorder="1" applyAlignment="1">
      <alignment horizontal="right" vertical="top" wrapText="1"/>
    </xf>
    <xf numFmtId="3" fontId="15" fillId="7" borderId="45" xfId="2" applyNumberFormat="1" applyFont="1" applyFill="1" applyBorder="1" applyAlignment="1">
      <alignment horizontal="center" vertical="top" wrapText="1"/>
    </xf>
    <xf numFmtId="0" fontId="4" fillId="0" borderId="46" xfId="2" applyFont="1" applyBorder="1" applyAlignment="1">
      <alignment horizontal="left" vertical="top" wrapText="1"/>
    </xf>
    <xf numFmtId="3" fontId="15" fillId="0" borderId="47" xfId="2" applyNumberFormat="1" applyFont="1" applyBorder="1" applyAlignment="1">
      <alignment horizontal="left" vertical="top" wrapText="1"/>
    </xf>
    <xf numFmtId="3" fontId="15" fillId="0" borderId="0" xfId="2" applyNumberFormat="1" applyFont="1" applyAlignment="1">
      <alignment horizontal="left" vertical="top" wrapText="1"/>
    </xf>
    <xf numFmtId="3" fontId="4" fillId="0" borderId="0" xfId="2" applyNumberFormat="1" applyFont="1" applyAlignment="1">
      <alignment horizontal="left" vertical="top" wrapText="1"/>
    </xf>
    <xf numFmtId="3" fontId="4" fillId="0" borderId="8" xfId="2" applyNumberFormat="1" applyFont="1" applyBorder="1" applyAlignment="1">
      <alignment horizontal="left" vertical="top" wrapText="1"/>
    </xf>
    <xf numFmtId="3" fontId="4" fillId="0" borderId="48" xfId="2" applyNumberFormat="1" applyFont="1" applyBorder="1" applyAlignment="1">
      <alignment horizontal="left" vertical="top" wrapText="1"/>
    </xf>
    <xf numFmtId="0" fontId="15" fillId="0" borderId="37" xfId="2" applyFont="1" applyBorder="1" applyAlignment="1">
      <alignment horizontal="left" vertical="top" wrapText="1"/>
    </xf>
    <xf numFmtId="3" fontId="15" fillId="5" borderId="49" xfId="2" applyNumberFormat="1" applyFont="1" applyFill="1" applyBorder="1" applyAlignment="1">
      <alignment horizontal="center" vertical="top" wrapText="1"/>
    </xf>
    <xf numFmtId="3" fontId="15" fillId="5" borderId="50" xfId="2" applyNumberFormat="1" applyFont="1" applyFill="1" applyBorder="1" applyAlignment="1">
      <alignment horizontal="center" vertical="top" wrapText="1"/>
    </xf>
    <xf numFmtId="3" fontId="4" fillId="0" borderId="47" xfId="2" applyNumberFormat="1" applyFont="1" applyBorder="1" applyAlignment="1">
      <alignment horizontal="center" vertical="top" wrapText="1"/>
    </xf>
    <xf numFmtId="3" fontId="4" fillId="0" borderId="0" xfId="2" applyNumberFormat="1" applyFont="1" applyAlignment="1">
      <alignment horizontal="center" vertical="top" wrapText="1"/>
    </xf>
    <xf numFmtId="3" fontId="4" fillId="0" borderId="8" xfId="2" applyNumberFormat="1" applyFont="1" applyBorder="1" applyAlignment="1">
      <alignment horizontal="center" vertical="top" wrapText="1"/>
    </xf>
    <xf numFmtId="3" fontId="4" fillId="0" borderId="48" xfId="2" applyNumberFormat="1" applyFont="1" applyBorder="1"/>
    <xf numFmtId="0" fontId="4" fillId="0" borderId="46" xfId="2" applyFont="1" applyBorder="1"/>
    <xf numFmtId="3" fontId="4" fillId="0" borderId="47" xfId="2" applyNumberFormat="1" applyFont="1" applyBorder="1" applyAlignment="1">
      <alignment horizontal="center"/>
    </xf>
    <xf numFmtId="3" fontId="4" fillId="0" borderId="0" xfId="2" applyNumberFormat="1" applyFont="1" applyAlignment="1">
      <alignment horizontal="center"/>
    </xf>
    <xf numFmtId="3" fontId="4" fillId="0" borderId="8" xfId="2" applyNumberFormat="1" applyFont="1" applyBorder="1" applyAlignment="1">
      <alignment horizontal="center"/>
    </xf>
    <xf numFmtId="0" fontId="3" fillId="8" borderId="51" xfId="2" applyFont="1" applyFill="1" applyBorder="1" applyAlignment="1">
      <alignment horizontal="left" vertical="top" wrapText="1"/>
    </xf>
    <xf numFmtId="3" fontId="3" fillId="8" borderId="52" xfId="2" applyNumberFormat="1" applyFont="1" applyFill="1" applyBorder="1" applyAlignment="1">
      <alignment horizontal="center" wrapText="1"/>
    </xf>
    <xf numFmtId="3" fontId="3" fillId="8" borderId="53" xfId="2" applyNumberFormat="1" applyFont="1" applyFill="1" applyBorder="1" applyAlignment="1">
      <alignment horizontal="center" wrapText="1"/>
    </xf>
    <xf numFmtId="3" fontId="3" fillId="8" borderId="54" xfId="2" applyNumberFormat="1" applyFont="1" applyFill="1" applyBorder="1" applyAlignment="1">
      <alignment horizontal="center" wrapText="1"/>
    </xf>
    <xf numFmtId="3" fontId="3" fillId="8" borderId="41" xfId="2" applyNumberFormat="1" applyFont="1" applyFill="1" applyBorder="1" applyAlignment="1">
      <alignment horizontal="center" wrapText="1"/>
    </xf>
    <xf numFmtId="0" fontId="13" fillId="0" borderId="0" xfId="2"/>
  </cellXfs>
  <cellStyles count="3">
    <cellStyle name="Normal" xfId="0" builtinId="0"/>
    <cellStyle name="Normal 2" xfId="2" xr:uid="{232BB235-FED4-4FF2-A5EE-2613CE0FD525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opLeftCell="A22" workbookViewId="0">
      <selection activeCell="G53" sqref="G53"/>
    </sheetView>
  </sheetViews>
  <sheetFormatPr defaultRowHeight="13.2" x14ac:dyDescent="0.25"/>
  <cols>
    <col min="3" max="3" width="4.77734375" customWidth="1"/>
    <col min="4" max="4" width="20.21875" customWidth="1"/>
    <col min="5" max="5" width="4" customWidth="1"/>
    <col min="6" max="6" width="10.77734375" customWidth="1"/>
    <col min="7" max="10" width="10.21875" bestFit="1" customWidth="1"/>
    <col min="11" max="11" width="11.21875" bestFit="1" customWidth="1"/>
  </cols>
  <sheetData>
    <row r="1" spans="1:9" ht="21" x14ac:dyDescent="0.4">
      <c r="A1" s="12"/>
      <c r="B1" s="7"/>
      <c r="C1" s="7"/>
      <c r="D1" s="7"/>
      <c r="E1" s="7"/>
      <c r="F1" s="8"/>
      <c r="G1" s="7"/>
      <c r="H1" s="5"/>
    </row>
    <row r="2" spans="1:9" ht="15" x14ac:dyDescent="0.25">
      <c r="A2" s="1"/>
      <c r="B2" s="1"/>
      <c r="C2" s="1"/>
      <c r="D2" s="1"/>
      <c r="E2" s="1"/>
      <c r="F2" s="1"/>
      <c r="G2" s="1"/>
      <c r="H2" s="1"/>
    </row>
    <row r="3" spans="1:9" ht="17.399999999999999" x14ac:dyDescent="0.3">
      <c r="A3" s="9" t="s">
        <v>29</v>
      </c>
      <c r="B3" s="10"/>
      <c r="C3" s="10"/>
      <c r="D3" s="10"/>
      <c r="E3" s="10"/>
      <c r="F3" s="10"/>
      <c r="G3" s="10"/>
      <c r="H3" s="11"/>
    </row>
    <row r="4" spans="1:9" ht="17.399999999999999" x14ac:dyDescent="0.3">
      <c r="A4" s="14" t="s">
        <v>35</v>
      </c>
      <c r="B4" s="6"/>
      <c r="C4" s="6"/>
      <c r="D4" s="6"/>
      <c r="E4" s="6"/>
      <c r="F4" s="6"/>
      <c r="G4" s="6"/>
      <c r="H4" s="6"/>
    </row>
    <row r="5" spans="1:9" ht="13.8" x14ac:dyDescent="0.25">
      <c r="A5" s="4"/>
      <c r="B5" s="2"/>
      <c r="C5" s="2"/>
      <c r="D5" s="2"/>
      <c r="E5" s="2"/>
      <c r="F5" s="2"/>
      <c r="G5" s="2"/>
      <c r="H5" s="2"/>
    </row>
    <row r="6" spans="1:9" x14ac:dyDescent="0.25">
      <c r="A6" s="17" t="s">
        <v>1</v>
      </c>
      <c r="B6" s="14"/>
      <c r="C6" s="14"/>
      <c r="D6" s="14"/>
      <c r="E6" s="14"/>
      <c r="F6" s="123"/>
      <c r="G6" s="35"/>
      <c r="H6" s="35"/>
    </row>
    <row r="7" spans="1:9" x14ac:dyDescent="0.25">
      <c r="A7" s="17" t="s">
        <v>2</v>
      </c>
      <c r="B7" s="14"/>
      <c r="C7" s="14"/>
      <c r="D7" s="14"/>
      <c r="E7" s="14"/>
      <c r="F7" s="124"/>
      <c r="G7" s="35"/>
      <c r="H7" s="35"/>
    </row>
    <row r="8" spans="1:9" x14ac:dyDescent="0.25">
      <c r="A8" s="17" t="s">
        <v>22</v>
      </c>
      <c r="B8" s="14"/>
      <c r="C8" s="14"/>
      <c r="D8" s="14"/>
      <c r="E8" s="14"/>
      <c r="F8" s="119" t="str">
        <f>'Bilaga Indirekta kostnader'!D5</f>
        <v>Lunds universitet</v>
      </c>
      <c r="G8" s="14"/>
      <c r="H8" s="14"/>
    </row>
    <row r="9" spans="1:9" x14ac:dyDescent="0.25">
      <c r="A9" s="17" t="s">
        <v>62</v>
      </c>
      <c r="B9" s="14"/>
      <c r="C9" s="14"/>
      <c r="D9" s="14"/>
      <c r="E9" s="14"/>
      <c r="F9" s="119" t="str">
        <f>'Bilaga Indirekta kostnader'!D6</f>
        <v>NAT</v>
      </c>
      <c r="G9" s="14"/>
      <c r="H9" s="14"/>
    </row>
    <row r="10" spans="1:9" x14ac:dyDescent="0.25">
      <c r="A10" s="17" t="s">
        <v>15</v>
      </c>
      <c r="B10" s="14"/>
      <c r="C10" s="14"/>
      <c r="D10" s="14"/>
      <c r="E10" s="14"/>
      <c r="F10" s="119" t="str">
        <f>'Bilaga Indirekta kostnader'!D7</f>
        <v>Geologi</v>
      </c>
      <c r="G10" s="14"/>
      <c r="H10" s="14"/>
      <c r="I10" s="43">
        <f>'Bilaga Indirekta kostnader'!D9</f>
        <v>156350</v>
      </c>
    </row>
    <row r="11" spans="1:9" x14ac:dyDescent="0.25">
      <c r="A11" s="17" t="s">
        <v>61</v>
      </c>
      <c r="B11" s="14"/>
      <c r="C11" s="14"/>
      <c r="D11" s="14"/>
      <c r="E11" s="14"/>
      <c r="F11" s="119">
        <f>'Bilaga Indirekta kostnader'!D8</f>
        <v>0</v>
      </c>
      <c r="G11" s="14"/>
      <c r="H11" s="14"/>
      <c r="I11" s="43"/>
    </row>
    <row r="12" spans="1:9" x14ac:dyDescent="0.25">
      <c r="A12" s="17" t="s">
        <v>66</v>
      </c>
      <c r="B12" s="14"/>
      <c r="C12" s="14"/>
      <c r="D12" s="14"/>
      <c r="E12" s="14"/>
      <c r="F12" s="14" t="str">
        <f>'Bilaga Indirekta kostnader'!D10</f>
        <v>Direkt lön och drift</v>
      </c>
      <c r="G12" s="14"/>
      <c r="H12" s="14"/>
    </row>
    <row r="13" spans="1:9" ht="13.8" x14ac:dyDescent="0.25">
      <c r="A13" s="2"/>
      <c r="B13" s="2"/>
      <c r="C13" s="2"/>
      <c r="D13" s="2"/>
      <c r="E13" s="2"/>
      <c r="F13" s="2"/>
      <c r="G13" s="2"/>
      <c r="H13" s="2"/>
    </row>
    <row r="14" spans="1:9" ht="13.8" x14ac:dyDescent="0.25">
      <c r="B14" s="2"/>
      <c r="C14" s="2"/>
      <c r="D14" s="2"/>
      <c r="E14" s="2"/>
      <c r="F14" s="2"/>
      <c r="G14" s="2"/>
      <c r="H14" s="2"/>
    </row>
    <row r="15" spans="1:9" ht="13.8" x14ac:dyDescent="0.25">
      <c r="A15" s="2"/>
      <c r="B15" s="2"/>
      <c r="C15" s="2"/>
      <c r="D15" s="2"/>
      <c r="E15" s="2"/>
      <c r="F15" s="2"/>
      <c r="G15" s="2"/>
      <c r="H15" s="2"/>
    </row>
    <row r="16" spans="1:9" x14ac:dyDescent="0.25">
      <c r="A16" s="17" t="s">
        <v>24</v>
      </c>
      <c r="B16" s="14"/>
      <c r="C16" s="14"/>
      <c r="D16" s="14"/>
      <c r="E16" s="14"/>
      <c r="F16" s="14"/>
      <c r="G16" s="14"/>
      <c r="H16" s="14"/>
      <c r="I16" s="14"/>
    </row>
    <row r="17" spans="1:14" x14ac:dyDescent="0.25">
      <c r="A17" s="17"/>
      <c r="B17" s="14"/>
      <c r="C17" s="14"/>
      <c r="D17" s="14"/>
      <c r="E17" s="14"/>
      <c r="I17" s="14"/>
    </row>
    <row r="18" spans="1:14" x14ac:dyDescent="0.25">
      <c r="A18" s="26"/>
      <c r="B18" s="20"/>
      <c r="C18" s="20"/>
      <c r="D18" s="20" t="s">
        <v>19</v>
      </c>
      <c r="E18" s="21" t="s">
        <v>11</v>
      </c>
      <c r="F18" s="127">
        <v>2023</v>
      </c>
      <c r="G18" s="127">
        <v>2024</v>
      </c>
      <c r="H18" s="127">
        <v>2025</v>
      </c>
      <c r="I18" s="127">
        <v>2026</v>
      </c>
      <c r="J18" s="127">
        <v>2027</v>
      </c>
      <c r="K18" s="28" t="s">
        <v>8</v>
      </c>
    </row>
    <row r="19" spans="1:14" x14ac:dyDescent="0.25">
      <c r="A19" s="29" t="s">
        <v>3</v>
      </c>
      <c r="B19" s="30"/>
      <c r="C19" s="30"/>
      <c r="D19" s="30"/>
      <c r="E19" s="30"/>
      <c r="F19" s="30"/>
      <c r="G19" s="30"/>
      <c r="H19" s="14"/>
      <c r="I19" s="14"/>
      <c r="K19" s="39"/>
    </row>
    <row r="20" spans="1:14" x14ac:dyDescent="0.25">
      <c r="A20" s="22" t="s">
        <v>26</v>
      </c>
      <c r="B20" s="14"/>
      <c r="C20" s="14"/>
      <c r="D20" s="14"/>
      <c r="E20" s="14"/>
      <c r="F20" s="23"/>
      <c r="G20" s="23"/>
      <c r="H20" s="23"/>
      <c r="I20" s="35"/>
      <c r="J20" s="53"/>
      <c r="K20" s="46">
        <f>SUM(F20:J20)</f>
        <v>0</v>
      </c>
    </row>
    <row r="21" spans="1:14" x14ac:dyDescent="0.25">
      <c r="A21" s="22" t="s">
        <v>30</v>
      </c>
      <c r="B21" s="14"/>
      <c r="C21" s="14"/>
      <c r="D21" s="14"/>
      <c r="E21" s="17"/>
      <c r="F21" s="23"/>
      <c r="G21" s="23"/>
      <c r="H21" s="23"/>
      <c r="I21" s="35"/>
      <c r="J21" s="53"/>
      <c r="K21" s="46">
        <f>SUM(F21:J21)</f>
        <v>0</v>
      </c>
    </row>
    <row r="22" spans="1:14" x14ac:dyDescent="0.25">
      <c r="A22" s="22" t="s">
        <v>27</v>
      </c>
      <c r="B22" s="14"/>
      <c r="C22" s="14"/>
      <c r="D22" s="14"/>
      <c r="E22" s="14"/>
      <c r="F22" s="31"/>
      <c r="G22" s="31"/>
      <c r="H22" s="31"/>
      <c r="I22" s="35"/>
      <c r="J22" s="53"/>
      <c r="K22" s="46">
        <f>SUM(F22:J22)</f>
        <v>0</v>
      </c>
    </row>
    <row r="23" spans="1:14" x14ac:dyDescent="0.25">
      <c r="A23" s="22" t="s">
        <v>28</v>
      </c>
      <c r="B23" s="14"/>
      <c r="C23" s="14"/>
      <c r="D23" s="14"/>
      <c r="E23" s="14"/>
      <c r="F23" s="31"/>
      <c r="G23" s="31"/>
      <c r="H23" s="31"/>
      <c r="I23" s="35"/>
      <c r="J23" s="53"/>
      <c r="K23" s="46">
        <f>SUM(F23:J23)</f>
        <v>0</v>
      </c>
    </row>
    <row r="24" spans="1:14" x14ac:dyDescent="0.25">
      <c r="A24" s="68" t="s">
        <v>55</v>
      </c>
      <c r="B24" s="14"/>
      <c r="C24" s="14"/>
      <c r="D24" s="14"/>
      <c r="E24" s="14"/>
      <c r="F24" s="121">
        <f>'Bilaga Lokalpålägg o tot pålägg'!$K$13*(Fullkostnadskalkyl!F20+Fullkostnadskalkyl!F21)</f>
        <v>0</v>
      </c>
      <c r="G24" s="121">
        <f>'Bilaga Lokalpålägg o tot pålägg'!$K$13*(Fullkostnadskalkyl!G20+Fullkostnadskalkyl!G21)</f>
        <v>0</v>
      </c>
      <c r="H24" s="121">
        <f>'Bilaga Lokalpålägg o tot pålägg'!$K$13*(Fullkostnadskalkyl!H20+Fullkostnadskalkyl!H21)</f>
        <v>0</v>
      </c>
      <c r="I24" s="121">
        <f>'Bilaga Lokalpålägg o tot pålägg'!$K$13*(Fullkostnadskalkyl!I20+Fullkostnadskalkyl!I21)</f>
        <v>0</v>
      </c>
      <c r="J24" s="121">
        <f>'Bilaga Lokalpålägg o tot pålägg'!$K$13*(Fullkostnadskalkyl!J20+Fullkostnadskalkyl!J21)</f>
        <v>0</v>
      </c>
      <c r="K24" s="49">
        <f>SUM(F24:J24)</f>
        <v>0</v>
      </c>
    </row>
    <row r="25" spans="1:14" x14ac:dyDescent="0.25">
      <c r="A25" s="22" t="s">
        <v>4</v>
      </c>
      <c r="B25" s="14"/>
      <c r="C25" s="14"/>
      <c r="D25" s="14"/>
      <c r="E25" s="14"/>
      <c r="F25" s="24">
        <f t="shared" ref="F25:K25" si="0">SUM(F20:F24)</f>
        <v>0</v>
      </c>
      <c r="G25" s="24">
        <f t="shared" si="0"/>
        <v>0</v>
      </c>
      <c r="H25" s="24">
        <f t="shared" si="0"/>
        <v>0</v>
      </c>
      <c r="I25" s="24">
        <f t="shared" si="0"/>
        <v>0</v>
      </c>
      <c r="J25" s="24">
        <f t="shared" si="0"/>
        <v>0</v>
      </c>
      <c r="K25" s="47">
        <f t="shared" si="0"/>
        <v>0</v>
      </c>
    </row>
    <row r="26" spans="1:14" x14ac:dyDescent="0.25">
      <c r="A26" s="22"/>
      <c r="B26" s="14"/>
      <c r="C26" s="14"/>
      <c r="D26" s="14"/>
      <c r="E26" s="14"/>
      <c r="F26" s="24"/>
      <c r="G26" s="24"/>
      <c r="H26" s="14"/>
      <c r="I26" s="14"/>
      <c r="K26" s="48"/>
    </row>
    <row r="27" spans="1:14" x14ac:dyDescent="0.25">
      <c r="A27" s="29" t="s">
        <v>0</v>
      </c>
      <c r="B27" s="14"/>
      <c r="C27" s="14"/>
      <c r="D27" s="14"/>
      <c r="E27" s="14"/>
      <c r="F27" s="24">
        <f>'Bilaga Indirekta kostnader'!I62*(Fullkostnadskalkyl!F20+Fullkostnadskalkyl!F21)</f>
        <v>0</v>
      </c>
      <c r="G27" s="24">
        <f>'Bilaga Indirekta kostnader'!I62*(Fullkostnadskalkyl!G20+Fullkostnadskalkyl!G21)</f>
        <v>0</v>
      </c>
      <c r="H27" s="24">
        <f>'Bilaga Indirekta kostnader'!I62*(Fullkostnadskalkyl!H20+Fullkostnadskalkyl!H21)</f>
        <v>0</v>
      </c>
      <c r="I27" s="24">
        <f>'Bilaga Indirekta kostnader'!I62*(Fullkostnadskalkyl!I20+Fullkostnadskalkyl!I21)</f>
        <v>0</v>
      </c>
      <c r="J27" s="24">
        <f>'Bilaga Indirekta kostnader'!I62*(Fullkostnadskalkyl!J20+Fullkostnadskalkyl!J21)</f>
        <v>0</v>
      </c>
      <c r="K27" s="49">
        <f>SUM(F27:J27)</f>
        <v>0</v>
      </c>
    </row>
    <row r="28" spans="1:14" ht="4.5" customHeight="1" x14ac:dyDescent="0.25">
      <c r="A28" s="32"/>
      <c r="B28" s="15"/>
      <c r="C28" s="15"/>
      <c r="D28" s="15"/>
      <c r="E28" s="15"/>
      <c r="F28" s="25"/>
      <c r="G28" s="25"/>
      <c r="H28" s="25"/>
      <c r="I28" s="25"/>
      <c r="J28" s="25"/>
      <c r="K28" s="50"/>
    </row>
    <row r="29" spans="1:14" x14ac:dyDescent="0.25">
      <c r="A29" s="17" t="s">
        <v>5</v>
      </c>
      <c r="B29" s="17"/>
      <c r="C29" s="17"/>
      <c r="D29" s="17"/>
      <c r="E29" s="14"/>
      <c r="F29" s="33">
        <f>F25+F27</f>
        <v>0</v>
      </c>
      <c r="G29" s="33">
        <f>G25+G27</f>
        <v>0</v>
      </c>
      <c r="H29" s="33">
        <f>H25+H27</f>
        <v>0</v>
      </c>
      <c r="I29" s="33">
        <f>I25+I27</f>
        <v>0</v>
      </c>
      <c r="J29" s="33">
        <f>J25+J27</f>
        <v>0</v>
      </c>
      <c r="K29" s="33">
        <f>SUM(K25+K27)</f>
        <v>0</v>
      </c>
    </row>
    <row r="30" spans="1:14" x14ac:dyDescent="0.25">
      <c r="A30" s="14"/>
      <c r="B30" s="14"/>
      <c r="C30" s="14"/>
      <c r="D30" s="14"/>
      <c r="E30" s="14"/>
      <c r="F30" s="14"/>
      <c r="G30" s="14"/>
      <c r="H30" s="14"/>
      <c r="I30" s="14"/>
    </row>
    <row r="31" spans="1:14" x14ac:dyDescent="0.25">
      <c r="A31" s="14"/>
      <c r="B31" s="14"/>
      <c r="C31" s="14"/>
      <c r="D31" s="14"/>
      <c r="E31" s="14"/>
      <c r="F31" s="14"/>
      <c r="G31" s="24"/>
      <c r="H31" s="24"/>
      <c r="I31" s="14"/>
      <c r="K31" s="45"/>
    </row>
    <row r="32" spans="1:14" x14ac:dyDescent="0.25">
      <c r="A32" s="17" t="s">
        <v>25</v>
      </c>
      <c r="B32" s="14"/>
      <c r="C32" s="14"/>
      <c r="D32" s="14"/>
      <c r="E32" s="14"/>
      <c r="F32" s="14"/>
      <c r="G32" s="14"/>
      <c r="H32" s="14"/>
      <c r="I32" s="14"/>
      <c r="M32" s="45"/>
      <c r="N32" s="45"/>
    </row>
    <row r="33" spans="1:12" x14ac:dyDescent="0.25">
      <c r="A33" s="17"/>
      <c r="B33" s="14"/>
      <c r="C33" s="14"/>
      <c r="D33" s="14"/>
      <c r="E33" s="14"/>
      <c r="F33" s="14"/>
      <c r="G33" s="14"/>
      <c r="H33" s="14"/>
      <c r="I33" s="14"/>
    </row>
    <row r="34" spans="1:12" x14ac:dyDescent="0.25">
      <c r="A34" s="26"/>
      <c r="B34" s="34"/>
      <c r="C34" s="34"/>
      <c r="D34" s="34" t="s">
        <v>49</v>
      </c>
      <c r="E34" s="20"/>
      <c r="F34" s="128">
        <f>F18</f>
        <v>2023</v>
      </c>
      <c r="G34" s="128">
        <f>G18</f>
        <v>2024</v>
      </c>
      <c r="H34" s="128">
        <f>H18</f>
        <v>2025</v>
      </c>
      <c r="I34" s="34">
        <f>I18</f>
        <v>2026</v>
      </c>
      <c r="J34" s="34">
        <f>J18</f>
        <v>2027</v>
      </c>
      <c r="K34" s="42" t="s">
        <v>8</v>
      </c>
    </row>
    <row r="35" spans="1:12" x14ac:dyDescent="0.25">
      <c r="A35" s="22" t="s">
        <v>16</v>
      </c>
      <c r="B35" s="14"/>
      <c r="C35" s="14"/>
      <c r="D35" s="35"/>
      <c r="E35" s="14"/>
      <c r="F35" s="23"/>
      <c r="G35" s="23"/>
      <c r="H35" s="35"/>
      <c r="I35" s="35"/>
      <c r="J35" s="53"/>
      <c r="K35" s="46">
        <f>SUM(F35:J35)</f>
        <v>0</v>
      </c>
    </row>
    <row r="36" spans="1:12" x14ac:dyDescent="0.25">
      <c r="A36" s="22" t="s">
        <v>16</v>
      </c>
      <c r="B36" s="14"/>
      <c r="C36" s="14"/>
      <c r="D36" s="35"/>
      <c r="E36" s="14"/>
      <c r="F36" s="23"/>
      <c r="G36" s="23"/>
      <c r="H36" s="35"/>
      <c r="I36" s="35"/>
      <c r="J36" s="53"/>
      <c r="K36" s="46">
        <f>SUM(F36:J36)</f>
        <v>0</v>
      </c>
    </row>
    <row r="37" spans="1:12" x14ac:dyDescent="0.25">
      <c r="A37" s="22" t="s">
        <v>17</v>
      </c>
      <c r="B37" s="14"/>
      <c r="C37" s="14"/>
      <c r="D37" s="35"/>
      <c r="E37" s="17"/>
      <c r="F37" s="23"/>
      <c r="G37" s="23"/>
      <c r="H37" s="35"/>
      <c r="I37" s="35"/>
      <c r="J37" s="53"/>
      <c r="K37" s="46">
        <f>SUM(F37:J37)</f>
        <v>0</v>
      </c>
    </row>
    <row r="38" spans="1:12" x14ac:dyDescent="0.25">
      <c r="A38" s="22" t="s">
        <v>17</v>
      </c>
      <c r="B38" s="14"/>
      <c r="C38" s="14"/>
      <c r="D38" s="35"/>
      <c r="E38" s="17"/>
      <c r="F38" s="23"/>
      <c r="G38" s="23"/>
      <c r="H38" s="35"/>
      <c r="I38" s="35"/>
      <c r="J38" s="53"/>
      <c r="K38" s="46">
        <f>SUM(F38:J38)</f>
        <v>0</v>
      </c>
    </row>
    <row r="39" spans="1:12" x14ac:dyDescent="0.25">
      <c r="A39" s="125" t="s">
        <v>67</v>
      </c>
      <c r="B39" s="14"/>
      <c r="C39" s="14"/>
      <c r="D39" s="14"/>
      <c r="E39" s="14"/>
      <c r="F39" s="24">
        <f>F29-F35-F36-F37-F38</f>
        <v>0</v>
      </c>
      <c r="G39" s="25">
        <f>G29-G35-G36-G37-G38</f>
        <v>0</v>
      </c>
      <c r="H39" s="25">
        <f>H29-H35-H36-H37-H38</f>
        <v>0</v>
      </c>
      <c r="I39" s="25">
        <f>I29-I35-I36-I37-I38</f>
        <v>0</v>
      </c>
      <c r="J39" s="120">
        <f>J29-J35-J36-J37-J38</f>
        <v>0</v>
      </c>
      <c r="K39" s="50">
        <f>SUM(F39:J39)</f>
        <v>0</v>
      </c>
    </row>
    <row r="40" spans="1:12" x14ac:dyDescent="0.25">
      <c r="A40" s="17" t="s">
        <v>18</v>
      </c>
      <c r="B40" s="36"/>
      <c r="C40" s="36"/>
      <c r="D40" s="36"/>
      <c r="E40" s="30"/>
      <c r="F40" s="37">
        <f t="shared" ref="F40:K40" si="1">SUM(F35:F39)</f>
        <v>0</v>
      </c>
      <c r="G40" s="33">
        <f t="shared" si="1"/>
        <v>0</v>
      </c>
      <c r="H40" s="33">
        <f t="shared" si="1"/>
        <v>0</v>
      </c>
      <c r="I40" s="33">
        <f t="shared" si="1"/>
        <v>0</v>
      </c>
      <c r="J40" s="33">
        <f t="shared" si="1"/>
        <v>0</v>
      </c>
      <c r="K40" s="33">
        <f t="shared" si="1"/>
        <v>0</v>
      </c>
    </row>
    <row r="41" spans="1:12" x14ac:dyDescent="0.25">
      <c r="A41" s="14"/>
      <c r="B41" s="17"/>
      <c r="C41" s="17"/>
      <c r="D41" s="17"/>
      <c r="E41" s="14"/>
      <c r="F41" s="33"/>
      <c r="G41" s="33"/>
      <c r="H41" s="33"/>
      <c r="I41" s="14"/>
    </row>
    <row r="42" spans="1:12" x14ac:dyDescent="0.25">
      <c r="A42" s="14"/>
      <c r="B42" s="14"/>
      <c r="C42" s="14"/>
      <c r="D42" s="14"/>
      <c r="E42" s="14"/>
      <c r="F42" s="14"/>
      <c r="G42" s="14"/>
      <c r="H42" s="14"/>
      <c r="I42" s="14"/>
    </row>
    <row r="43" spans="1:12" x14ac:dyDescent="0.25">
      <c r="A43" s="14" t="s">
        <v>31</v>
      </c>
      <c r="B43" s="14"/>
      <c r="C43" s="14"/>
      <c r="D43" s="14"/>
      <c r="E43" s="14"/>
      <c r="F43" s="14"/>
      <c r="G43" s="14"/>
      <c r="H43" s="14"/>
      <c r="I43" s="14"/>
    </row>
    <row r="44" spans="1:12" x14ac:dyDescent="0.25">
      <c r="A44" s="41"/>
      <c r="B44" s="41"/>
      <c r="C44" s="38"/>
      <c r="D44" s="38"/>
      <c r="E44" s="38"/>
      <c r="F44" s="38"/>
      <c r="G44" s="38"/>
      <c r="H44" s="38"/>
      <c r="I44" s="14"/>
    </row>
    <row r="45" spans="1:12" x14ac:dyDescent="0.25">
      <c r="A45" s="40"/>
      <c r="B45" s="40"/>
      <c r="C45" s="14"/>
      <c r="D45" s="14"/>
      <c r="E45" s="14"/>
      <c r="F45" s="14"/>
      <c r="G45" s="14"/>
      <c r="H45" s="14"/>
      <c r="I45" s="14"/>
    </row>
    <row r="46" spans="1:12" x14ac:dyDescent="0.25">
      <c r="A46" s="14"/>
      <c r="B46" s="14"/>
      <c r="C46" s="14"/>
      <c r="D46" s="14"/>
      <c r="E46" s="14"/>
      <c r="F46" s="14"/>
      <c r="G46" s="14"/>
      <c r="H46" s="14"/>
      <c r="I46" s="14"/>
    </row>
    <row r="47" spans="1:12" x14ac:dyDescent="0.25">
      <c r="A47" s="14" t="s">
        <v>9</v>
      </c>
      <c r="B47" s="14"/>
      <c r="C47" s="14"/>
      <c r="D47" s="14"/>
      <c r="E47" s="14"/>
      <c r="F47" s="14" t="s">
        <v>48</v>
      </c>
      <c r="G47" s="14"/>
      <c r="H47" s="14"/>
      <c r="I47" s="14"/>
      <c r="J47" s="43" t="s">
        <v>73</v>
      </c>
      <c r="K47" s="43"/>
      <c r="L47" s="43"/>
    </row>
    <row r="48" spans="1:12" x14ac:dyDescent="0.25">
      <c r="A48" s="35"/>
      <c r="B48" s="35"/>
      <c r="C48" s="35"/>
      <c r="D48" s="35"/>
      <c r="E48" s="14"/>
      <c r="F48" s="35"/>
      <c r="G48" s="35"/>
      <c r="H48" s="35"/>
      <c r="I48" s="14"/>
      <c r="J48" s="53"/>
      <c r="K48" s="53"/>
      <c r="L48" s="53"/>
    </row>
    <row r="49" spans="1:12" x14ac:dyDescent="0.25">
      <c r="A49" s="40"/>
      <c r="B49" s="40"/>
      <c r="C49" s="40"/>
      <c r="D49" s="40"/>
      <c r="E49" s="14"/>
      <c r="F49" s="40"/>
      <c r="G49" s="40"/>
      <c r="H49" s="40"/>
      <c r="I49" s="14"/>
      <c r="J49" s="191"/>
      <c r="K49" s="191"/>
      <c r="L49" s="191"/>
    </row>
    <row r="50" spans="1:12" x14ac:dyDescent="0.25">
      <c r="A50" s="35"/>
      <c r="B50" s="35"/>
      <c r="C50" s="35"/>
      <c r="D50" s="35"/>
      <c r="E50" s="14"/>
      <c r="F50" s="35"/>
      <c r="G50" s="35"/>
      <c r="H50" s="35"/>
      <c r="I50" s="14"/>
      <c r="J50" s="53"/>
      <c r="K50" s="53"/>
      <c r="L50" s="53"/>
    </row>
    <row r="51" spans="1:12" x14ac:dyDescent="0.25">
      <c r="A51" s="40"/>
      <c r="B51" s="40"/>
      <c r="C51" s="40"/>
      <c r="D51" s="40"/>
      <c r="E51" s="14"/>
      <c r="F51" s="191" t="s">
        <v>75</v>
      </c>
      <c r="G51" s="40"/>
      <c r="H51" s="40"/>
      <c r="I51" s="14"/>
      <c r="J51" s="191" t="s">
        <v>74</v>
      </c>
      <c r="K51" s="191"/>
      <c r="L51" s="191"/>
    </row>
    <row r="52" spans="1:12" x14ac:dyDescent="0.25">
      <c r="A52" s="14" t="s">
        <v>44</v>
      </c>
      <c r="B52" s="14"/>
      <c r="C52" s="14"/>
      <c r="D52" s="14"/>
      <c r="E52" s="14"/>
      <c r="F52" s="14" t="s">
        <v>44</v>
      </c>
      <c r="G52" s="14"/>
      <c r="H52" s="14"/>
      <c r="I52" s="14"/>
      <c r="J52" s="43" t="s">
        <v>44</v>
      </c>
      <c r="K52" s="43"/>
      <c r="L52" s="43"/>
    </row>
    <row r="53" spans="1:12" x14ac:dyDescent="0.25">
      <c r="J53" s="43"/>
      <c r="K53" s="43"/>
      <c r="L53" s="43"/>
    </row>
    <row r="55" spans="1:12" x14ac:dyDescent="0.25">
      <c r="A55" s="43"/>
    </row>
    <row r="56" spans="1:12" x14ac:dyDescent="0.25">
      <c r="A56" s="43"/>
    </row>
    <row r="57" spans="1:12" x14ac:dyDescent="0.25">
      <c r="A57" s="43"/>
    </row>
  </sheetData>
  <phoneticPr fontId="2" type="noConversion"/>
  <pageMargins left="0.75" right="0.75" top="1" bottom="1" header="0.5" footer="0.5"/>
  <pageSetup paperSize="9" scale="78" orientation="portrait" r:id="rId1"/>
  <headerFooter alignWithMargins="0"/>
  <ignoredErrors>
    <ignoredError sqref="F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2"/>
  <sheetViews>
    <sheetView zoomScaleNormal="100" workbookViewId="0">
      <selection activeCell="D9" sqref="D9"/>
    </sheetView>
  </sheetViews>
  <sheetFormatPr defaultColWidth="9.21875" defaultRowHeight="13.2" outlineLevelRow="1" x14ac:dyDescent="0.25"/>
  <cols>
    <col min="1" max="1" width="13.44140625" customWidth="1"/>
    <col min="2" max="3" width="10.77734375" customWidth="1"/>
    <col min="4" max="4" width="12.77734375" customWidth="1"/>
    <col min="5" max="5" width="9.77734375" customWidth="1"/>
    <col min="6" max="6" width="12.77734375" customWidth="1"/>
    <col min="7" max="7" width="9.77734375" customWidth="1"/>
    <col min="8" max="8" width="12.77734375" customWidth="1"/>
    <col min="9" max="9" width="9.77734375" customWidth="1"/>
    <col min="10" max="10" width="10.77734375" customWidth="1"/>
  </cols>
  <sheetData>
    <row r="1" spans="1:10" ht="21" x14ac:dyDescent="0.4">
      <c r="A1" s="12" t="s">
        <v>33</v>
      </c>
      <c r="B1" s="7"/>
      <c r="C1" s="7"/>
      <c r="E1" s="13"/>
      <c r="I1" s="7"/>
      <c r="J1" s="6"/>
    </row>
    <row r="2" spans="1:10" ht="15" x14ac:dyDescent="0.25">
      <c r="A2" s="1"/>
      <c r="B2" s="1"/>
      <c r="C2" s="1"/>
      <c r="D2" s="1"/>
      <c r="I2" s="1"/>
      <c r="J2" s="1"/>
    </row>
    <row r="3" spans="1:10" ht="17.399999999999999" x14ac:dyDescent="0.3">
      <c r="A3" s="6" t="s">
        <v>0</v>
      </c>
      <c r="B3" s="6"/>
      <c r="C3" s="6"/>
      <c r="D3" s="6"/>
      <c r="I3" s="6"/>
      <c r="J3" s="6"/>
    </row>
    <row r="4" spans="1:10" ht="14.4" thickBot="1" x14ac:dyDescent="0.3">
      <c r="B4" s="2"/>
      <c r="C4" s="2"/>
      <c r="D4" s="2"/>
      <c r="F4" s="43"/>
      <c r="G4" s="43"/>
      <c r="I4" s="3"/>
      <c r="J4" s="122" t="s">
        <v>11</v>
      </c>
    </row>
    <row r="5" spans="1:10" ht="12.75" customHeight="1" thickBot="1" x14ac:dyDescent="0.3">
      <c r="A5" s="17" t="s">
        <v>22</v>
      </c>
      <c r="B5" s="43"/>
      <c r="C5" s="43"/>
      <c r="D5" s="44" t="s">
        <v>52</v>
      </c>
      <c r="E5" s="43"/>
      <c r="F5" s="43"/>
      <c r="G5" s="43"/>
      <c r="H5" s="43"/>
      <c r="I5" s="2"/>
      <c r="J5" s="129">
        <v>2023</v>
      </c>
    </row>
    <row r="6" spans="1:10" ht="12.75" customHeight="1" x14ac:dyDescent="0.25">
      <c r="A6" s="17" t="s">
        <v>68</v>
      </c>
      <c r="B6" s="43"/>
      <c r="C6" s="43"/>
      <c r="D6" s="44" t="s">
        <v>71</v>
      </c>
      <c r="E6" s="43"/>
      <c r="F6" s="43"/>
      <c r="G6" s="43"/>
      <c r="H6" s="43"/>
      <c r="I6" s="2"/>
      <c r="J6" s="2"/>
    </row>
    <row r="7" spans="1:10" ht="12.75" customHeight="1" x14ac:dyDescent="0.25">
      <c r="A7" s="17" t="s">
        <v>15</v>
      </c>
      <c r="B7" s="43"/>
      <c r="C7" s="43"/>
      <c r="D7" s="44" t="s">
        <v>72</v>
      </c>
      <c r="E7" s="43"/>
      <c r="F7" s="43"/>
      <c r="G7" s="43"/>
      <c r="H7" s="43"/>
      <c r="I7" s="2"/>
      <c r="J7" s="2"/>
    </row>
    <row r="8" spans="1:10" ht="12.75" customHeight="1" x14ac:dyDescent="0.25">
      <c r="A8" s="17" t="s">
        <v>61</v>
      </c>
      <c r="B8" s="43"/>
      <c r="C8" s="43"/>
      <c r="D8" s="44"/>
      <c r="E8" s="43"/>
      <c r="F8" s="43"/>
      <c r="G8" s="43"/>
      <c r="H8" s="43"/>
      <c r="I8" s="2"/>
      <c r="J8" s="2"/>
    </row>
    <row r="9" spans="1:10" s="43" customFormat="1" ht="12.75" customHeight="1" x14ac:dyDescent="0.2">
      <c r="A9" s="17" t="s">
        <v>54</v>
      </c>
      <c r="D9" s="61">
        <v>156350</v>
      </c>
    </row>
    <row r="10" spans="1:10" ht="12.75" customHeight="1" x14ac:dyDescent="0.25">
      <c r="A10" s="17" t="s">
        <v>70</v>
      </c>
      <c r="B10" s="43"/>
      <c r="C10" s="43"/>
      <c r="D10" s="43" t="s">
        <v>51</v>
      </c>
      <c r="E10" s="43"/>
      <c r="F10" s="43"/>
      <c r="G10" s="43"/>
      <c r="H10" s="43"/>
      <c r="I10" s="2"/>
      <c r="J10" s="2"/>
    </row>
    <row r="12" spans="1:10" s="43" customFormat="1" ht="6.75" customHeight="1" x14ac:dyDescent="0.2">
      <c r="A12" s="17"/>
      <c r="D12" s="61"/>
    </row>
    <row r="13" spans="1:10" ht="13.8" x14ac:dyDescent="0.25">
      <c r="A13" s="4"/>
      <c r="B13" s="2"/>
      <c r="C13" s="2"/>
      <c r="D13" s="100"/>
      <c r="E13" s="101"/>
      <c r="F13" s="105"/>
      <c r="G13" s="101"/>
      <c r="H13" s="105"/>
      <c r="I13" s="115"/>
      <c r="J13" s="116"/>
    </row>
    <row r="14" spans="1:10" x14ac:dyDescent="0.25">
      <c r="B14" s="17"/>
      <c r="C14" s="17"/>
      <c r="D14" s="69" t="s">
        <v>12</v>
      </c>
      <c r="E14" s="131"/>
      <c r="F14" s="183" t="s">
        <v>53</v>
      </c>
      <c r="G14" s="184"/>
      <c r="H14" s="69" t="s">
        <v>13</v>
      </c>
      <c r="I14" s="106"/>
      <c r="J14" s="117" t="s">
        <v>6</v>
      </c>
    </row>
    <row r="15" spans="1:10" x14ac:dyDescent="0.25">
      <c r="A15" s="43"/>
      <c r="B15" s="43"/>
      <c r="C15" s="43"/>
      <c r="D15" s="102"/>
      <c r="E15" s="106"/>
      <c r="F15" s="68"/>
      <c r="G15" s="106"/>
      <c r="H15" s="68"/>
      <c r="I15" s="106"/>
      <c r="J15" s="132"/>
    </row>
    <row r="16" spans="1:10" x14ac:dyDescent="0.25">
      <c r="A16" s="17" t="s">
        <v>23</v>
      </c>
      <c r="B16" s="43"/>
      <c r="C16" s="43"/>
      <c r="D16" s="110" t="s">
        <v>35</v>
      </c>
      <c r="E16" s="107"/>
      <c r="F16" s="110" t="s">
        <v>35</v>
      </c>
      <c r="G16" s="107"/>
      <c r="H16" s="110" t="s">
        <v>35</v>
      </c>
      <c r="I16" s="107"/>
      <c r="J16" s="133" t="s">
        <v>35</v>
      </c>
    </row>
    <row r="17" spans="1:15" x14ac:dyDescent="0.25">
      <c r="A17" s="134" t="s">
        <v>34</v>
      </c>
      <c r="B17" s="118"/>
      <c r="C17" s="118"/>
      <c r="D17" s="108" t="s">
        <v>39</v>
      </c>
      <c r="E17" s="109"/>
      <c r="F17" s="108" t="s">
        <v>39</v>
      </c>
      <c r="G17" s="109"/>
      <c r="H17" s="108" t="s">
        <v>39</v>
      </c>
      <c r="I17" s="109"/>
      <c r="J17" s="135"/>
    </row>
    <row r="18" spans="1:15" x14ac:dyDescent="0.25">
      <c r="A18" s="68" t="s">
        <v>10</v>
      </c>
      <c r="B18" s="43"/>
      <c r="C18" s="43"/>
      <c r="D18" s="147">
        <v>15901100</v>
      </c>
      <c r="E18" s="148"/>
      <c r="F18" s="147">
        <v>384700</v>
      </c>
      <c r="G18" s="148"/>
      <c r="H18" s="147">
        <v>63342320</v>
      </c>
      <c r="I18" s="148"/>
      <c r="J18" s="149">
        <f t="shared" ref="J18:J23" si="0">D18+F18+H18</f>
        <v>79628120</v>
      </c>
      <c r="K18" s="182"/>
      <c r="M18" s="45"/>
      <c r="N18" s="45"/>
      <c r="O18" s="45"/>
    </row>
    <row r="19" spans="1:15" x14ac:dyDescent="0.25">
      <c r="A19" s="68" t="s">
        <v>50</v>
      </c>
      <c r="B19" s="43"/>
      <c r="C19" s="43"/>
      <c r="D19" s="147">
        <v>178092120</v>
      </c>
      <c r="E19" s="148"/>
      <c r="F19" s="147">
        <v>4921360</v>
      </c>
      <c r="G19" s="148"/>
      <c r="H19" s="147">
        <v>99541360</v>
      </c>
      <c r="I19" s="148"/>
      <c r="J19" s="149">
        <f t="shared" si="0"/>
        <v>282554840</v>
      </c>
      <c r="M19" s="45"/>
      <c r="N19" s="45"/>
      <c r="O19" s="45"/>
    </row>
    <row r="20" spans="1:15" x14ac:dyDescent="0.25">
      <c r="A20" s="68" t="s">
        <v>32</v>
      </c>
      <c r="B20" s="43"/>
      <c r="C20" s="43"/>
      <c r="D20" s="147">
        <v>28622180</v>
      </c>
      <c r="E20" s="148"/>
      <c r="F20" s="147">
        <v>768400</v>
      </c>
      <c r="G20" s="148"/>
      <c r="H20" s="147">
        <v>76915460</v>
      </c>
      <c r="I20" s="148"/>
      <c r="J20" s="149">
        <f t="shared" si="0"/>
        <v>106306040</v>
      </c>
      <c r="M20" s="45"/>
      <c r="N20" s="45"/>
      <c r="O20" s="45"/>
    </row>
    <row r="21" spans="1:15" x14ac:dyDescent="0.25">
      <c r="A21" s="68" t="s">
        <v>21</v>
      </c>
      <c r="B21" s="43"/>
      <c r="C21" s="43"/>
      <c r="D21" s="147">
        <v>50883320</v>
      </c>
      <c r="E21" s="148"/>
      <c r="F21" s="147">
        <v>999620</v>
      </c>
      <c r="G21" s="148"/>
      <c r="H21" s="147">
        <v>108587120</v>
      </c>
      <c r="I21" s="148"/>
      <c r="J21" s="149">
        <f t="shared" si="0"/>
        <v>160470060</v>
      </c>
      <c r="M21" s="45"/>
      <c r="N21" s="45"/>
      <c r="O21" s="45"/>
    </row>
    <row r="22" spans="1:15" x14ac:dyDescent="0.25">
      <c r="A22" s="68" t="s">
        <v>7</v>
      </c>
      <c r="B22" s="43"/>
      <c r="C22" s="43"/>
      <c r="D22" s="147">
        <v>44524280</v>
      </c>
      <c r="E22" s="148"/>
      <c r="F22" s="147">
        <v>614920</v>
      </c>
      <c r="G22" s="148"/>
      <c r="H22" s="147">
        <v>104064740</v>
      </c>
      <c r="I22" s="148"/>
      <c r="J22" s="149">
        <f t="shared" si="0"/>
        <v>149203940</v>
      </c>
      <c r="M22" s="45"/>
      <c r="N22" s="45"/>
      <c r="O22" s="45"/>
    </row>
    <row r="23" spans="1:15" x14ac:dyDescent="0.25">
      <c r="A23" s="125" t="s">
        <v>14</v>
      </c>
      <c r="B23" s="136"/>
      <c r="C23" s="136"/>
      <c r="D23" s="147"/>
      <c r="E23" s="150"/>
      <c r="F23" s="151"/>
      <c r="G23" s="150"/>
      <c r="H23" s="147"/>
      <c r="I23" s="150"/>
      <c r="J23" s="149">
        <f t="shared" si="0"/>
        <v>0</v>
      </c>
      <c r="M23" s="45"/>
      <c r="N23" s="45"/>
      <c r="O23" s="45"/>
    </row>
    <row r="24" spans="1:15" x14ac:dyDescent="0.25">
      <c r="A24" s="137" t="s">
        <v>8</v>
      </c>
      <c r="B24" s="138"/>
      <c r="C24" s="138"/>
      <c r="D24" s="152">
        <f>SUM(D18:D23)</f>
        <v>318023000</v>
      </c>
      <c r="E24" s="153"/>
      <c r="F24" s="152">
        <f>SUM(F18:F23)</f>
        <v>7689000</v>
      </c>
      <c r="G24" s="153"/>
      <c r="H24" s="152">
        <f>SUM(H18:H23)</f>
        <v>452451000</v>
      </c>
      <c r="I24" s="153"/>
      <c r="J24" s="154">
        <f>SUM(J18:J23)</f>
        <v>778163000</v>
      </c>
      <c r="M24" s="45"/>
      <c r="N24" s="45"/>
      <c r="O24" s="45"/>
    </row>
    <row r="25" spans="1:15" x14ac:dyDescent="0.25">
      <c r="A25" s="43"/>
      <c r="B25" s="43"/>
      <c r="C25" s="43"/>
      <c r="D25" s="147"/>
      <c r="E25" s="148"/>
      <c r="F25" s="147"/>
      <c r="G25" s="148"/>
      <c r="H25" s="147"/>
      <c r="I25" s="148"/>
      <c r="J25" s="149"/>
    </row>
    <row r="26" spans="1:15" x14ac:dyDescent="0.25">
      <c r="A26" s="17" t="s">
        <v>63</v>
      </c>
      <c r="B26" s="43"/>
      <c r="C26" s="43"/>
      <c r="D26" s="147"/>
      <c r="E26" s="155"/>
      <c r="F26" s="156"/>
      <c r="G26" s="155"/>
      <c r="H26" s="147"/>
      <c r="I26" s="155"/>
      <c r="J26" s="157"/>
    </row>
    <row r="27" spans="1:15" x14ac:dyDescent="0.25">
      <c r="A27" s="134" t="s">
        <v>34</v>
      </c>
      <c r="B27" s="118"/>
      <c r="C27" s="118"/>
      <c r="D27" s="158" t="s">
        <v>39</v>
      </c>
      <c r="E27" s="153"/>
      <c r="F27" s="158" t="s">
        <v>39</v>
      </c>
      <c r="G27" s="153"/>
      <c r="H27" s="158" t="s">
        <v>39</v>
      </c>
      <c r="I27" s="153"/>
      <c r="J27" s="154"/>
    </row>
    <row r="28" spans="1:15" x14ac:dyDescent="0.25">
      <c r="A28" s="68" t="s">
        <v>10</v>
      </c>
      <c r="B28" s="43"/>
      <c r="C28" s="43"/>
      <c r="D28" s="159">
        <v>2050890</v>
      </c>
      <c r="E28" s="148"/>
      <c r="F28" s="159"/>
      <c r="G28" s="148"/>
      <c r="H28" s="159">
        <v>7359453</v>
      </c>
      <c r="I28" s="148"/>
      <c r="J28" s="149">
        <f t="shared" ref="J28:J33" si="1">D28+F28+H28</f>
        <v>9410343</v>
      </c>
    </row>
    <row r="29" spans="1:15" x14ac:dyDescent="0.25">
      <c r="A29" s="68" t="s">
        <v>50</v>
      </c>
      <c r="B29" s="43"/>
      <c r="C29" s="43"/>
      <c r="D29" s="159">
        <v>5360614</v>
      </c>
      <c r="E29" s="148"/>
      <c r="F29" s="159">
        <v>110000</v>
      </c>
      <c r="G29" s="148"/>
      <c r="H29" s="159">
        <v>5399626</v>
      </c>
      <c r="I29" s="148"/>
      <c r="J29" s="149">
        <f t="shared" si="1"/>
        <v>10870240</v>
      </c>
    </row>
    <row r="30" spans="1:15" x14ac:dyDescent="0.25">
      <c r="A30" s="68" t="s">
        <v>32</v>
      </c>
      <c r="B30" s="43"/>
      <c r="C30" s="43"/>
      <c r="D30" s="159">
        <v>1029511</v>
      </c>
      <c r="E30" s="148"/>
      <c r="F30" s="159"/>
      <c r="G30" s="148"/>
      <c r="H30" s="159">
        <v>7995891</v>
      </c>
      <c r="I30" s="148"/>
      <c r="J30" s="149">
        <f t="shared" si="1"/>
        <v>9025402</v>
      </c>
    </row>
    <row r="31" spans="1:15" x14ac:dyDescent="0.25">
      <c r="A31" s="68" t="s">
        <v>21</v>
      </c>
      <c r="B31" s="43"/>
      <c r="C31" s="43"/>
      <c r="D31" s="159">
        <v>3652894</v>
      </c>
      <c r="E31" s="148"/>
      <c r="F31" s="159"/>
      <c r="G31" s="148"/>
      <c r="H31" s="159">
        <v>15643257</v>
      </c>
      <c r="I31" s="148"/>
      <c r="J31" s="149">
        <f t="shared" si="1"/>
        <v>19296151</v>
      </c>
    </row>
    <row r="32" spans="1:15" x14ac:dyDescent="0.25">
      <c r="A32" s="68" t="s">
        <v>7</v>
      </c>
      <c r="B32" s="43"/>
      <c r="C32" s="43"/>
      <c r="D32" s="159">
        <v>4170090</v>
      </c>
      <c r="E32" s="148"/>
      <c r="F32" s="159"/>
      <c r="G32" s="148"/>
      <c r="H32" s="159">
        <v>14112773</v>
      </c>
      <c r="I32" s="148"/>
      <c r="J32" s="149">
        <f t="shared" si="1"/>
        <v>18282863</v>
      </c>
    </row>
    <row r="33" spans="1:10" x14ac:dyDescent="0.25">
      <c r="A33" s="125" t="s">
        <v>14</v>
      </c>
      <c r="B33" s="136"/>
      <c r="C33" s="136"/>
      <c r="D33" s="159"/>
      <c r="E33" s="150"/>
      <c r="F33" s="159"/>
      <c r="G33" s="150"/>
      <c r="H33" s="159"/>
      <c r="I33" s="150"/>
      <c r="J33" s="149">
        <f t="shared" si="1"/>
        <v>0</v>
      </c>
    </row>
    <row r="34" spans="1:10" x14ac:dyDescent="0.25">
      <c r="A34" s="137" t="s">
        <v>8</v>
      </c>
      <c r="B34" s="138"/>
      <c r="C34" s="138"/>
      <c r="D34" s="152">
        <f>SUM(D28:D33)</f>
        <v>16263999</v>
      </c>
      <c r="E34" s="153"/>
      <c r="F34" s="152">
        <f>SUM(F28:F33)</f>
        <v>110000</v>
      </c>
      <c r="G34" s="153"/>
      <c r="H34" s="152">
        <f>SUM(H28:H33)</f>
        <v>50511000</v>
      </c>
      <c r="I34" s="153"/>
      <c r="J34" s="154">
        <f>SUM(J28:J33)</f>
        <v>66884999</v>
      </c>
    </row>
    <row r="35" spans="1:10" x14ac:dyDescent="0.25">
      <c r="A35" s="43"/>
      <c r="B35" s="139"/>
      <c r="C35" s="139"/>
      <c r="D35" s="147"/>
      <c r="E35" s="148"/>
      <c r="F35" s="147"/>
      <c r="G35" s="148"/>
      <c r="H35" s="147"/>
      <c r="I35" s="148"/>
      <c r="J35" s="149"/>
    </row>
    <row r="36" spans="1:10" x14ac:dyDescent="0.25">
      <c r="A36" s="17" t="s">
        <v>20</v>
      </c>
      <c r="B36" s="43"/>
      <c r="C36" s="43"/>
      <c r="D36" s="160"/>
      <c r="E36" s="155"/>
      <c r="F36" s="156"/>
      <c r="G36" s="155"/>
      <c r="H36" s="147"/>
      <c r="I36" s="155"/>
      <c r="J36" s="157"/>
    </row>
    <row r="37" spans="1:10" x14ac:dyDescent="0.25">
      <c r="A37" s="137" t="s">
        <v>34</v>
      </c>
      <c r="B37" s="118"/>
      <c r="C37" s="118"/>
      <c r="D37" s="158" t="s">
        <v>39</v>
      </c>
      <c r="E37" s="153"/>
      <c r="F37" s="158" t="s">
        <v>39</v>
      </c>
      <c r="G37" s="153"/>
      <c r="H37" s="158" t="s">
        <v>39</v>
      </c>
      <c r="I37" s="153"/>
      <c r="J37" s="154"/>
    </row>
    <row r="38" spans="1:10" x14ac:dyDescent="0.25">
      <c r="A38" s="68" t="str">
        <f t="shared" ref="A38:A43" si="2">A18</f>
        <v>Ledning</v>
      </c>
      <c r="B38" s="140"/>
      <c r="C38" s="140"/>
      <c r="D38" s="159">
        <v>260939</v>
      </c>
      <c r="E38" s="161"/>
      <c r="F38" s="162"/>
      <c r="G38" s="161"/>
      <c r="H38" s="159">
        <v>1000249</v>
      </c>
      <c r="I38" s="161"/>
      <c r="J38" s="163">
        <f t="shared" ref="J38:J44" si="3">D38+F38+H38</f>
        <v>1261188</v>
      </c>
    </row>
    <row r="39" spans="1:10" x14ac:dyDescent="0.25">
      <c r="A39" s="68" t="str">
        <f t="shared" si="2"/>
        <v>Utbildnings- eller forskningsadm</v>
      </c>
      <c r="B39" s="43"/>
      <c r="C39" s="43"/>
      <c r="D39" s="159">
        <v>1109436</v>
      </c>
      <c r="E39" s="148"/>
      <c r="F39" s="159"/>
      <c r="G39" s="148"/>
      <c r="H39" s="159">
        <v>253937</v>
      </c>
      <c r="I39" s="148"/>
      <c r="J39" s="149">
        <f t="shared" si="3"/>
        <v>1363373</v>
      </c>
    </row>
    <row r="40" spans="1:10" x14ac:dyDescent="0.25">
      <c r="A40" s="68" t="str">
        <f t="shared" si="2"/>
        <v>Ekonomi- och personaladm</v>
      </c>
      <c r="B40" s="43"/>
      <c r="C40" s="43"/>
      <c r="D40" s="159">
        <v>265269</v>
      </c>
      <c r="E40" s="148"/>
      <c r="F40" s="159"/>
      <c r="G40" s="148"/>
      <c r="H40" s="159">
        <v>2719374</v>
      </c>
      <c r="I40" s="148"/>
      <c r="J40" s="149">
        <f t="shared" si="3"/>
        <v>2984643</v>
      </c>
    </row>
    <row r="41" spans="1:10" x14ac:dyDescent="0.25">
      <c r="A41" s="68" t="str">
        <f t="shared" si="2"/>
        <v>Infrastruktur och service</v>
      </c>
      <c r="B41" s="43"/>
      <c r="C41" s="43"/>
      <c r="D41" s="159">
        <v>253873</v>
      </c>
      <c r="E41" s="148"/>
      <c r="F41" s="159"/>
      <c r="G41" s="148"/>
      <c r="H41" s="159">
        <v>2468161</v>
      </c>
      <c r="I41" s="148"/>
      <c r="J41" s="149">
        <f t="shared" si="3"/>
        <v>2722034</v>
      </c>
    </row>
    <row r="42" spans="1:10" x14ac:dyDescent="0.25">
      <c r="A42" s="68" t="str">
        <f t="shared" si="2"/>
        <v>Bibliotek</v>
      </c>
      <c r="B42" s="43"/>
      <c r="C42" s="43"/>
      <c r="D42" s="159"/>
      <c r="E42" s="148"/>
      <c r="F42" s="159"/>
      <c r="G42" s="148"/>
      <c r="H42" s="159"/>
      <c r="I42" s="148"/>
      <c r="J42" s="149">
        <f t="shared" si="3"/>
        <v>0</v>
      </c>
    </row>
    <row r="43" spans="1:10" x14ac:dyDescent="0.25">
      <c r="A43" s="125" t="str">
        <f t="shared" si="2"/>
        <v>Nivåspecifikt mm</v>
      </c>
      <c r="B43" s="136"/>
      <c r="C43" s="136"/>
      <c r="D43" s="159"/>
      <c r="E43" s="150"/>
      <c r="F43" s="164"/>
      <c r="G43" s="150"/>
      <c r="H43" s="159"/>
      <c r="I43" s="150"/>
      <c r="J43" s="165">
        <f t="shared" si="3"/>
        <v>0</v>
      </c>
    </row>
    <row r="44" spans="1:10" x14ac:dyDescent="0.25">
      <c r="A44" s="137" t="s">
        <v>8</v>
      </c>
      <c r="B44" s="118"/>
      <c r="C44" s="118"/>
      <c r="D44" s="152">
        <f>SUM(D38:D43)</f>
        <v>1889517</v>
      </c>
      <c r="E44" s="153"/>
      <c r="F44" s="152">
        <f>SUM(F38:F43)</f>
        <v>0</v>
      </c>
      <c r="G44" s="153"/>
      <c r="H44" s="152">
        <f>SUM(H38:H43)</f>
        <v>6441721</v>
      </c>
      <c r="I44" s="153"/>
      <c r="J44" s="165">
        <f t="shared" si="3"/>
        <v>8331238</v>
      </c>
    </row>
    <row r="45" spans="1:10" x14ac:dyDescent="0.25">
      <c r="A45" s="43"/>
      <c r="B45" s="43"/>
      <c r="C45" s="43"/>
      <c r="D45" s="147"/>
      <c r="E45" s="148"/>
      <c r="F45" s="147"/>
      <c r="G45" s="148"/>
      <c r="H45" s="147"/>
      <c r="I45" s="148"/>
      <c r="J45" s="149"/>
    </row>
    <row r="46" spans="1:10" hidden="1" outlineLevel="1" x14ac:dyDescent="0.25">
      <c r="A46" s="17" t="s">
        <v>56</v>
      </c>
      <c r="B46" s="43"/>
      <c r="C46" s="43"/>
      <c r="D46" s="160"/>
      <c r="E46" s="155"/>
      <c r="F46" s="156"/>
      <c r="G46" s="155"/>
      <c r="H46" s="147"/>
      <c r="I46" s="155"/>
      <c r="J46" s="157"/>
    </row>
    <row r="47" spans="1:10" hidden="1" outlineLevel="1" x14ac:dyDescent="0.25">
      <c r="A47" s="137" t="s">
        <v>34</v>
      </c>
      <c r="B47" s="118"/>
      <c r="C47" s="118"/>
      <c r="D47" s="158" t="s">
        <v>39</v>
      </c>
      <c r="E47" s="153"/>
      <c r="F47" s="158" t="s">
        <v>39</v>
      </c>
      <c r="G47" s="153"/>
      <c r="H47" s="158" t="s">
        <v>39</v>
      </c>
      <c r="I47" s="153"/>
      <c r="J47" s="154"/>
    </row>
    <row r="48" spans="1:10" hidden="1" outlineLevel="1" x14ac:dyDescent="0.25">
      <c r="A48" s="68" t="str">
        <f t="shared" ref="A48:A53" si="4">A28</f>
        <v>Ledning</v>
      </c>
      <c r="B48" s="140"/>
      <c r="C48" s="140"/>
      <c r="D48" s="159"/>
      <c r="E48" s="161"/>
      <c r="F48" s="162"/>
      <c r="G48" s="161"/>
      <c r="H48" s="159"/>
      <c r="I48" s="161"/>
      <c r="J48" s="163">
        <f t="shared" ref="J48:J54" si="5">D48+F48+H48</f>
        <v>0</v>
      </c>
    </row>
    <row r="49" spans="1:10" hidden="1" outlineLevel="1" x14ac:dyDescent="0.25">
      <c r="A49" s="68" t="str">
        <f t="shared" si="4"/>
        <v>Utbildnings- eller forskningsadm</v>
      </c>
      <c r="B49" s="43"/>
      <c r="C49" s="43"/>
      <c r="D49" s="159"/>
      <c r="E49" s="148"/>
      <c r="F49" s="159"/>
      <c r="G49" s="148"/>
      <c r="H49" s="159"/>
      <c r="I49" s="148"/>
      <c r="J49" s="149">
        <f t="shared" si="5"/>
        <v>0</v>
      </c>
    </row>
    <row r="50" spans="1:10" hidden="1" outlineLevel="1" x14ac:dyDescent="0.25">
      <c r="A50" s="68" t="str">
        <f t="shared" si="4"/>
        <v>Ekonomi- och personaladm</v>
      </c>
      <c r="B50" s="43"/>
      <c r="C50" s="43"/>
      <c r="D50" s="159"/>
      <c r="E50" s="148"/>
      <c r="F50" s="159"/>
      <c r="G50" s="148"/>
      <c r="H50" s="159"/>
      <c r="I50" s="148"/>
      <c r="J50" s="149">
        <f t="shared" si="5"/>
        <v>0</v>
      </c>
    </row>
    <row r="51" spans="1:10" hidden="1" outlineLevel="1" x14ac:dyDescent="0.25">
      <c r="A51" s="68" t="str">
        <f t="shared" si="4"/>
        <v>Infrastruktur och service</v>
      </c>
      <c r="B51" s="43"/>
      <c r="C51" s="43"/>
      <c r="D51" s="159"/>
      <c r="E51" s="148"/>
      <c r="F51" s="159"/>
      <c r="G51" s="148"/>
      <c r="H51" s="159"/>
      <c r="I51" s="148"/>
      <c r="J51" s="149">
        <f t="shared" si="5"/>
        <v>0</v>
      </c>
    </row>
    <row r="52" spans="1:10" hidden="1" outlineLevel="1" x14ac:dyDescent="0.25">
      <c r="A52" s="68" t="str">
        <f t="shared" si="4"/>
        <v>Bibliotek</v>
      </c>
      <c r="B52" s="43"/>
      <c r="C52" s="43"/>
      <c r="D52" s="159"/>
      <c r="E52" s="148"/>
      <c r="F52" s="159"/>
      <c r="G52" s="148"/>
      <c r="H52" s="159"/>
      <c r="I52" s="148"/>
      <c r="J52" s="149">
        <f t="shared" si="5"/>
        <v>0</v>
      </c>
    </row>
    <row r="53" spans="1:10" hidden="1" outlineLevel="1" x14ac:dyDescent="0.25">
      <c r="A53" s="125" t="str">
        <f t="shared" si="4"/>
        <v>Nivåspecifikt mm</v>
      </c>
      <c r="B53" s="136"/>
      <c r="C53" s="136"/>
      <c r="D53" s="159"/>
      <c r="E53" s="150"/>
      <c r="F53" s="164"/>
      <c r="G53" s="150"/>
      <c r="H53" s="159"/>
      <c r="I53" s="150"/>
      <c r="J53" s="165">
        <f t="shared" si="5"/>
        <v>0</v>
      </c>
    </row>
    <row r="54" spans="1:10" hidden="1" outlineLevel="1" x14ac:dyDescent="0.25">
      <c r="A54" s="137" t="s">
        <v>8</v>
      </c>
      <c r="B54" s="118"/>
      <c r="C54" s="118"/>
      <c r="D54" s="152">
        <f>SUM(D48:D53)</f>
        <v>0</v>
      </c>
      <c r="E54" s="153"/>
      <c r="F54" s="152">
        <f>SUM(F48:F53)</f>
        <v>0</v>
      </c>
      <c r="G54" s="153"/>
      <c r="H54" s="152">
        <f>SUM(H48:H53)</f>
        <v>0</v>
      </c>
      <c r="I54" s="153"/>
      <c r="J54" s="165">
        <f t="shared" si="5"/>
        <v>0</v>
      </c>
    </row>
    <row r="55" spans="1:10" hidden="1" outlineLevel="1" x14ac:dyDescent="0.25">
      <c r="A55" s="43"/>
      <c r="B55" s="43"/>
      <c r="C55" s="43"/>
      <c r="D55" s="68"/>
      <c r="E55" s="106"/>
      <c r="F55" s="103"/>
      <c r="G55" s="104"/>
      <c r="H55" s="68"/>
      <c r="I55" s="106"/>
      <c r="J55" s="132"/>
    </row>
    <row r="56" spans="1:10" collapsed="1" x14ac:dyDescent="0.25">
      <c r="A56" s="17" t="s">
        <v>58</v>
      </c>
      <c r="B56" s="17"/>
      <c r="C56" s="17"/>
      <c r="D56" s="29"/>
      <c r="E56" s="106"/>
      <c r="F56" s="68"/>
      <c r="G56" s="106"/>
      <c r="H56" s="68"/>
      <c r="I56" s="106"/>
      <c r="J56" s="132"/>
    </row>
    <row r="57" spans="1:10" x14ac:dyDescent="0.25">
      <c r="A57" s="137" t="s">
        <v>36</v>
      </c>
      <c r="B57" s="118"/>
      <c r="C57" s="118"/>
      <c r="D57" s="108" t="s">
        <v>39</v>
      </c>
      <c r="E57" s="111" t="s">
        <v>40</v>
      </c>
      <c r="F57" s="108" t="s">
        <v>39</v>
      </c>
      <c r="G57" s="111" t="s">
        <v>40</v>
      </c>
      <c r="H57" s="108" t="s">
        <v>39</v>
      </c>
      <c r="I57" s="111" t="s">
        <v>40</v>
      </c>
      <c r="J57" s="141" t="s">
        <v>41</v>
      </c>
    </row>
    <row r="58" spans="1:10" x14ac:dyDescent="0.25">
      <c r="A58" s="68" t="s">
        <v>37</v>
      </c>
      <c r="B58" s="43"/>
      <c r="C58" s="43"/>
      <c r="D58" s="159">
        <v>1630445</v>
      </c>
      <c r="E58" s="71">
        <f>D58/$D$68</f>
        <v>0.29176135138467396</v>
      </c>
      <c r="F58" s="166"/>
      <c r="G58" s="71"/>
      <c r="H58" s="159">
        <v>5481005</v>
      </c>
      <c r="I58" s="71">
        <f>H58/$H$68</f>
        <v>0.12297818749029593</v>
      </c>
      <c r="J58" s="149">
        <f>D58+F58+H58</f>
        <v>7111450</v>
      </c>
    </row>
    <row r="59" spans="1:10" x14ac:dyDescent="0.25">
      <c r="A59" s="68" t="s">
        <v>64</v>
      </c>
      <c r="B59" s="43"/>
      <c r="C59" s="43"/>
      <c r="D59" s="159">
        <v>1149429</v>
      </c>
      <c r="E59" s="71">
        <f>D59/$D$68</f>
        <v>0.20568553883187377</v>
      </c>
      <c r="F59" s="166"/>
      <c r="G59" s="71"/>
      <c r="H59" s="159">
        <v>3606004</v>
      </c>
      <c r="I59" s="71">
        <f>H59/$H$68</f>
        <v>8.0908489593196339E-2</v>
      </c>
      <c r="J59" s="149">
        <f>D59+F59+H59</f>
        <v>4755433</v>
      </c>
    </row>
    <row r="60" spans="1:10" x14ac:dyDescent="0.25">
      <c r="A60" s="68" t="s">
        <v>38</v>
      </c>
      <c r="B60" s="43"/>
      <c r="C60" s="43"/>
      <c r="D60" s="159">
        <v>1889517</v>
      </c>
      <c r="E60" s="71">
        <f>D60/$D$68</f>
        <v>0.33812120824947484</v>
      </c>
      <c r="F60" s="166"/>
      <c r="G60" s="71"/>
      <c r="H60" s="159">
        <v>6441722</v>
      </c>
      <c r="I60" s="71">
        <f>H60/$H$68</f>
        <v>0.14453394876968076</v>
      </c>
      <c r="J60" s="149">
        <f>D60+F60+H60</f>
        <v>8331239</v>
      </c>
    </row>
    <row r="61" spans="1:10" hidden="1" outlineLevel="1" x14ac:dyDescent="0.25">
      <c r="A61" s="68" t="s">
        <v>57</v>
      </c>
      <c r="B61" s="43"/>
      <c r="C61" s="43"/>
      <c r="D61" s="159">
        <f>D54</f>
        <v>0</v>
      </c>
      <c r="E61" s="71">
        <f>D61/$D$68</f>
        <v>0</v>
      </c>
      <c r="F61" s="166">
        <f>F54</f>
        <v>0</v>
      </c>
      <c r="G61" s="71" t="e">
        <f>F61/$F$68</f>
        <v>#DIV/0!</v>
      </c>
      <c r="H61" s="159">
        <f>H54</f>
        <v>0</v>
      </c>
      <c r="I61" s="71">
        <f>H61/$H$68</f>
        <v>0</v>
      </c>
      <c r="J61" s="149">
        <f>D61+F61+H61</f>
        <v>0</v>
      </c>
    </row>
    <row r="62" spans="1:10" collapsed="1" x14ac:dyDescent="0.25">
      <c r="A62" s="137" t="s">
        <v>8</v>
      </c>
      <c r="B62" s="118"/>
      <c r="C62" s="118"/>
      <c r="D62" s="152">
        <f t="shared" ref="D62:J62" si="6">SUM(D58:D61)</f>
        <v>4669391</v>
      </c>
      <c r="E62" s="72">
        <f t="shared" si="6"/>
        <v>0.83556809846602254</v>
      </c>
      <c r="F62" s="167">
        <f t="shared" si="6"/>
        <v>0</v>
      </c>
      <c r="G62" s="72"/>
      <c r="H62" s="152">
        <f t="shared" si="6"/>
        <v>15528731</v>
      </c>
      <c r="I62" s="72">
        <f t="shared" si="6"/>
        <v>0.34842062585317302</v>
      </c>
      <c r="J62" s="154">
        <f t="shared" si="6"/>
        <v>20198122</v>
      </c>
    </row>
    <row r="63" spans="1:10" x14ac:dyDescent="0.25">
      <c r="A63" s="43"/>
      <c r="B63" s="43"/>
      <c r="C63" s="43"/>
      <c r="D63" s="103"/>
      <c r="E63" s="112"/>
      <c r="F63" s="70"/>
      <c r="G63" s="112"/>
      <c r="H63" s="103"/>
      <c r="I63" s="112"/>
      <c r="J63" s="130"/>
    </row>
    <row r="64" spans="1:10" x14ac:dyDescent="0.25">
      <c r="A64" s="43"/>
      <c r="B64" s="43"/>
      <c r="C64" s="43"/>
      <c r="D64" s="103"/>
      <c r="E64" s="114"/>
      <c r="F64" s="113"/>
      <c r="G64" s="114"/>
      <c r="H64" s="103"/>
      <c r="I64" s="114"/>
      <c r="J64" s="130"/>
    </row>
    <row r="65" spans="1:10" x14ac:dyDescent="0.25">
      <c r="A65" s="43" t="s">
        <v>66</v>
      </c>
      <c r="B65" s="43"/>
      <c r="C65" s="43"/>
      <c r="D65" s="103"/>
      <c r="E65" s="114"/>
      <c r="F65" s="113"/>
      <c r="G65" s="114"/>
      <c r="H65" s="103"/>
      <c r="I65" s="114"/>
      <c r="J65" s="130"/>
    </row>
    <row r="66" spans="1:10" x14ac:dyDescent="0.25">
      <c r="A66" s="126" t="s">
        <v>69</v>
      </c>
      <c r="B66" s="140"/>
      <c r="C66" s="140"/>
      <c r="D66" s="137"/>
      <c r="E66" s="118"/>
      <c r="F66" s="118"/>
      <c r="G66" s="118" t="s">
        <v>46</v>
      </c>
      <c r="H66" s="118"/>
      <c r="I66" s="118"/>
      <c r="J66" s="109"/>
    </row>
    <row r="67" spans="1:10" x14ac:dyDescent="0.25">
      <c r="A67" s="68" t="s">
        <v>60</v>
      </c>
      <c r="B67" s="43"/>
      <c r="C67" s="142"/>
      <c r="D67" s="143" t="s">
        <v>12</v>
      </c>
      <c r="E67" s="131"/>
      <c r="F67" s="185" t="s">
        <v>53</v>
      </c>
      <c r="G67" s="186"/>
      <c r="H67" s="143" t="s">
        <v>13</v>
      </c>
      <c r="I67" s="131"/>
      <c r="J67" s="144" t="s">
        <v>6</v>
      </c>
    </row>
    <row r="68" spans="1:10" x14ac:dyDescent="0.25">
      <c r="A68" s="125" t="s">
        <v>47</v>
      </c>
      <c r="B68" s="136"/>
      <c r="C68" s="136"/>
      <c r="D68" s="164">
        <v>5588283</v>
      </c>
      <c r="E68" s="168"/>
      <c r="F68" s="169"/>
      <c r="G68" s="168"/>
      <c r="H68" s="164">
        <v>44568920</v>
      </c>
      <c r="I68" s="150"/>
      <c r="J68" s="165">
        <f>D68+F68+H68</f>
        <v>50157203</v>
      </c>
    </row>
    <row r="69" spans="1:10" x14ac:dyDescent="0.25">
      <c r="A69" s="43"/>
      <c r="B69" s="43"/>
      <c r="C69" s="43"/>
      <c r="D69" s="139"/>
      <c r="E69" s="55"/>
      <c r="F69" s="55"/>
      <c r="G69" s="55"/>
      <c r="H69" s="139"/>
      <c r="I69" s="145"/>
      <c r="J69" s="139"/>
    </row>
    <row r="70" spans="1:10" x14ac:dyDescent="0.25">
      <c r="A70" s="61" t="s">
        <v>42</v>
      </c>
      <c r="B70" s="43"/>
      <c r="C70" s="146" t="s">
        <v>43</v>
      </c>
      <c r="D70" s="136"/>
      <c r="E70" s="43"/>
      <c r="F70" s="43"/>
      <c r="G70" s="43"/>
      <c r="H70" s="43"/>
      <c r="I70" s="43"/>
      <c r="J70" s="43"/>
    </row>
    <row r="71" spans="1:10" x14ac:dyDescent="0.25">
      <c r="A71" s="61"/>
      <c r="B71" s="43"/>
      <c r="C71" s="61" t="s">
        <v>70</v>
      </c>
      <c r="D71" s="43"/>
      <c r="E71" s="43"/>
      <c r="F71" s="43"/>
      <c r="G71" s="43"/>
      <c r="H71" s="43"/>
      <c r="I71" s="43"/>
      <c r="J71" s="139"/>
    </row>
    <row r="72" spans="1:10" x14ac:dyDescent="0.25">
      <c r="A72" s="61"/>
      <c r="B72" s="43"/>
      <c r="C72" s="61"/>
      <c r="D72" s="43"/>
      <c r="E72" s="43"/>
      <c r="F72" s="43"/>
      <c r="G72" s="43"/>
      <c r="H72" s="43"/>
      <c r="I72" s="43"/>
      <c r="J72" s="139"/>
    </row>
  </sheetData>
  <sheetProtection algorithmName="SHA-512" hashValue="K7OJjxmHS0mKafb7GiSaKkOEDCjiKatYrWrfZss37JESe+h4PC+VwgN1L/aEsLCDYByQiJ6SRrETDipnDKxIuw==" saltValue="Ci44xcV2CEBHyYtKD1EbYw==" spinCount="100000" sheet="1" objects="1" scenarios="1"/>
  <mergeCells count="2">
    <mergeCell ref="F14:G14"/>
    <mergeCell ref="F67:G67"/>
  </mergeCells>
  <phoneticPr fontId="2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28"/>
  <sheetViews>
    <sheetView workbookViewId="0">
      <selection activeCell="A2" sqref="A2"/>
    </sheetView>
  </sheetViews>
  <sheetFormatPr defaultRowHeight="13.2" x14ac:dyDescent="0.25"/>
  <cols>
    <col min="2" max="2" width="11.21875" customWidth="1"/>
    <col min="3" max="3" width="16.21875" customWidth="1"/>
    <col min="5" max="5" width="9.5546875" style="63" bestFit="1" customWidth="1"/>
    <col min="6" max="6" width="5.44140625" style="63" customWidth="1"/>
    <col min="8" max="8" width="9.5546875" style="63" bestFit="1" customWidth="1"/>
    <col min="9" max="9" width="5.21875" style="63" customWidth="1"/>
    <col min="11" max="11" width="10.21875" style="63" customWidth="1"/>
  </cols>
  <sheetData>
    <row r="2" spans="1:13" x14ac:dyDescent="0.25">
      <c r="A2">
        <f>'Bilaga Indirekta kostnader'!D9</f>
        <v>156350</v>
      </c>
    </row>
    <row r="3" spans="1:13" x14ac:dyDescent="0.25">
      <c r="D3" s="73" t="s">
        <v>12</v>
      </c>
      <c r="E3" s="74"/>
      <c r="F3" s="19"/>
      <c r="G3" s="189" t="s">
        <v>53</v>
      </c>
      <c r="H3" s="190"/>
      <c r="I3" s="67"/>
      <c r="J3" s="73" t="s">
        <v>13</v>
      </c>
      <c r="K3" s="97"/>
      <c r="L3" s="18" t="s">
        <v>6</v>
      </c>
    </row>
    <row r="4" spans="1:13" x14ac:dyDescent="0.25">
      <c r="D4" s="75" t="s">
        <v>35</v>
      </c>
      <c r="E4" s="76"/>
      <c r="F4" s="19"/>
      <c r="G4" s="75" t="s">
        <v>35</v>
      </c>
      <c r="H4" s="89"/>
      <c r="I4" s="67"/>
      <c r="J4" s="75" t="s">
        <v>35</v>
      </c>
      <c r="K4" s="98"/>
      <c r="L4" s="18"/>
    </row>
    <row r="5" spans="1:13" x14ac:dyDescent="0.25">
      <c r="D5" s="77"/>
      <c r="E5" s="76"/>
      <c r="F5" s="19"/>
      <c r="G5" s="77"/>
      <c r="H5" s="90"/>
      <c r="I5" s="62"/>
      <c r="J5" s="77"/>
      <c r="K5" s="98"/>
      <c r="L5" s="18"/>
    </row>
    <row r="6" spans="1:13" x14ac:dyDescent="0.25">
      <c r="A6" s="17" t="s">
        <v>58</v>
      </c>
      <c r="D6" s="78"/>
      <c r="E6" s="79"/>
      <c r="G6" s="78"/>
      <c r="H6" s="79"/>
      <c r="J6" s="78"/>
      <c r="K6" s="79"/>
    </row>
    <row r="7" spans="1:13" x14ac:dyDescent="0.25">
      <c r="A7" s="26"/>
      <c r="B7" s="20"/>
      <c r="C7" s="20"/>
      <c r="D7" s="83" t="s">
        <v>39</v>
      </c>
      <c r="E7" s="84" t="s">
        <v>40</v>
      </c>
      <c r="F7" s="64"/>
      <c r="G7" s="93" t="s">
        <v>39</v>
      </c>
      <c r="H7" s="94" t="s">
        <v>40</v>
      </c>
      <c r="I7" s="66"/>
      <c r="J7" s="83" t="s">
        <v>39</v>
      </c>
      <c r="K7" s="84" t="s">
        <v>40</v>
      </c>
      <c r="L7" s="27" t="s">
        <v>41</v>
      </c>
    </row>
    <row r="8" spans="1:13" x14ac:dyDescent="0.25">
      <c r="A8" s="26" t="s">
        <v>8</v>
      </c>
      <c r="B8" s="20"/>
      <c r="C8" s="20"/>
      <c r="D8" s="170">
        <f>'Bilaga Indirekta kostnader'!D62</f>
        <v>4669391</v>
      </c>
      <c r="E8" s="80">
        <f>'Bilaga Indirekta kostnader'!E62</f>
        <v>0.83556809846602254</v>
      </c>
      <c r="F8" s="58"/>
      <c r="G8" s="170">
        <f>'Bilaga Indirekta kostnader'!F62</f>
        <v>0</v>
      </c>
      <c r="H8" s="80">
        <f>'Bilaga Indirekta kostnader'!G62</f>
        <v>0</v>
      </c>
      <c r="I8" s="58"/>
      <c r="J8" s="170">
        <f>'Bilaga Indirekta kostnader'!H62</f>
        <v>15528731</v>
      </c>
      <c r="K8" s="80">
        <f>'Bilaga Indirekta kostnader'!I62</f>
        <v>0.34842062585317302</v>
      </c>
      <c r="L8" s="171">
        <f>'Bilaga Indirekta kostnader'!J62</f>
        <v>20198122</v>
      </c>
    </row>
    <row r="9" spans="1:13" x14ac:dyDescent="0.25">
      <c r="D9" s="78"/>
      <c r="E9" s="79"/>
      <c r="G9" s="78"/>
      <c r="H9" s="79"/>
      <c r="J9" s="78"/>
      <c r="K9" s="79"/>
      <c r="L9" s="172"/>
    </row>
    <row r="10" spans="1:13" x14ac:dyDescent="0.25">
      <c r="D10" s="78"/>
      <c r="E10" s="79"/>
      <c r="G10" s="78"/>
      <c r="H10" s="79"/>
      <c r="J10" s="78"/>
      <c r="K10" s="79"/>
      <c r="L10" s="172"/>
    </row>
    <row r="11" spans="1:13" x14ac:dyDescent="0.25">
      <c r="A11" s="17" t="s">
        <v>65</v>
      </c>
      <c r="B11" s="14"/>
      <c r="C11" s="14"/>
      <c r="D11" s="81"/>
      <c r="E11" s="82"/>
      <c r="F11" s="51"/>
      <c r="G11" s="91"/>
      <c r="H11" s="92"/>
      <c r="I11" s="57"/>
      <c r="J11" s="81"/>
      <c r="K11" s="82"/>
      <c r="L11" s="173"/>
    </row>
    <row r="12" spans="1:13" x14ac:dyDescent="0.25">
      <c r="A12" s="26"/>
      <c r="B12" s="20"/>
      <c r="C12" s="20"/>
      <c r="D12" s="83" t="s">
        <v>39</v>
      </c>
      <c r="E12" s="84" t="s">
        <v>40</v>
      </c>
      <c r="F12" s="64"/>
      <c r="G12" s="93" t="s">
        <v>39</v>
      </c>
      <c r="H12" s="94" t="s">
        <v>40</v>
      </c>
      <c r="I12" s="66"/>
      <c r="J12" s="83" t="s">
        <v>39</v>
      </c>
      <c r="K12" s="84" t="s">
        <v>40</v>
      </c>
      <c r="L12" s="174" t="s">
        <v>41</v>
      </c>
    </row>
    <row r="13" spans="1:13" x14ac:dyDescent="0.25">
      <c r="A13" s="26" t="s">
        <v>45</v>
      </c>
      <c r="B13" s="20"/>
      <c r="C13" s="20"/>
      <c r="D13" s="176">
        <v>2206276</v>
      </c>
      <c r="E13" s="85">
        <f>D13/'Bilaga Indirekta kostnader'!D68</f>
        <v>0.39480391383185137</v>
      </c>
      <c r="F13" s="52"/>
      <c r="G13" s="180"/>
      <c r="H13" s="95"/>
      <c r="I13" s="56"/>
      <c r="J13" s="176">
        <v>9405704</v>
      </c>
      <c r="K13" s="85">
        <f>J13/'Bilaga Indirekta kostnader'!H68</f>
        <v>0.21103728786786846</v>
      </c>
      <c r="L13" s="171">
        <f>D13+G13+J13</f>
        <v>11611980</v>
      </c>
      <c r="M13" s="54"/>
    </row>
    <row r="14" spans="1:13" x14ac:dyDescent="0.25">
      <c r="D14" s="177"/>
      <c r="E14" s="79"/>
      <c r="G14" s="78"/>
      <c r="H14" s="79"/>
      <c r="J14" s="177"/>
      <c r="K14" s="79"/>
      <c r="L14" s="172"/>
    </row>
    <row r="15" spans="1:13" x14ac:dyDescent="0.25">
      <c r="D15" s="177"/>
      <c r="E15" s="79"/>
      <c r="G15" s="78"/>
      <c r="H15" s="79"/>
      <c r="J15" s="177"/>
      <c r="K15" s="79"/>
      <c r="L15" s="172"/>
    </row>
    <row r="16" spans="1:13" x14ac:dyDescent="0.25">
      <c r="D16" s="177"/>
      <c r="E16" s="79"/>
      <c r="G16" s="78"/>
      <c r="H16" s="79"/>
      <c r="J16" s="177"/>
      <c r="K16" s="79"/>
      <c r="L16" s="172"/>
    </row>
    <row r="17" spans="1:12" x14ac:dyDescent="0.25">
      <c r="A17" s="60" t="s">
        <v>59</v>
      </c>
      <c r="B17" s="14"/>
      <c r="C17" s="16"/>
      <c r="D17" s="178" t="s">
        <v>12</v>
      </c>
      <c r="E17" s="86"/>
      <c r="F17" s="65"/>
      <c r="G17" s="187" t="s">
        <v>53</v>
      </c>
      <c r="H17" s="188"/>
      <c r="I17" s="62"/>
      <c r="J17" s="178" t="s">
        <v>13</v>
      </c>
      <c r="K17" s="99"/>
      <c r="L17" s="175" t="s">
        <v>6</v>
      </c>
    </row>
    <row r="18" spans="1:12" x14ac:dyDescent="0.25">
      <c r="A18" s="26"/>
      <c r="B18" s="20"/>
      <c r="C18" s="20"/>
      <c r="D18" s="179" t="s">
        <v>39</v>
      </c>
      <c r="E18" s="84" t="s">
        <v>40</v>
      </c>
      <c r="F18" s="64"/>
      <c r="G18" s="93" t="s">
        <v>39</v>
      </c>
      <c r="H18" s="94" t="s">
        <v>40</v>
      </c>
      <c r="I18" s="66"/>
      <c r="J18" s="179" t="s">
        <v>39</v>
      </c>
      <c r="K18" s="84" t="s">
        <v>40</v>
      </c>
      <c r="L18" s="174" t="s">
        <v>41</v>
      </c>
    </row>
    <row r="19" spans="1:12" x14ac:dyDescent="0.25">
      <c r="A19" s="26"/>
      <c r="B19" s="20"/>
      <c r="C19" s="20"/>
      <c r="D19" s="170">
        <f>'Bilaga Indirekta kostnader'!D62+'Bilaga Lokalpålägg o tot pålägg'!D13</f>
        <v>6875667</v>
      </c>
      <c r="E19" s="80">
        <f>SUM(E8:E13)</f>
        <v>1.2303720122978739</v>
      </c>
      <c r="F19" s="58"/>
      <c r="G19" s="181">
        <f>'Bilaga Lokalpålägg o tot pålägg'!G13+'Bilaga Indirekta kostnader'!F62</f>
        <v>0</v>
      </c>
      <c r="H19" s="96">
        <f>SUM(H8:H13)</f>
        <v>0</v>
      </c>
      <c r="I19" s="59"/>
      <c r="J19" s="170">
        <f>'Bilaga Indirekta kostnader'!H62+'Bilaga Lokalpålägg o tot pålägg'!J13</f>
        <v>24934435</v>
      </c>
      <c r="K19" s="80">
        <f>SUM(K8:K13)</f>
        <v>0.55945791372104148</v>
      </c>
      <c r="L19" s="171">
        <f>D19+G19+J19</f>
        <v>31810102</v>
      </c>
    </row>
    <row r="20" spans="1:12" x14ac:dyDescent="0.25">
      <c r="D20" s="78"/>
      <c r="E20" s="79"/>
      <c r="G20" s="78"/>
      <c r="H20" s="79"/>
      <c r="J20" s="78"/>
      <c r="K20" s="79"/>
    </row>
    <row r="21" spans="1:12" x14ac:dyDescent="0.25">
      <c r="D21" s="78"/>
      <c r="E21" s="79"/>
      <c r="G21" s="78"/>
      <c r="H21" s="79"/>
      <c r="J21" s="78"/>
      <c r="K21" s="79"/>
    </row>
    <row r="22" spans="1:12" x14ac:dyDescent="0.25">
      <c r="D22" s="87"/>
      <c r="E22" s="88"/>
      <c r="G22" s="87"/>
      <c r="H22" s="88"/>
      <c r="J22" s="87"/>
      <c r="K22" s="88"/>
    </row>
    <row r="26" spans="1:12" x14ac:dyDescent="0.25">
      <c r="A26" s="43"/>
    </row>
    <row r="27" spans="1:12" x14ac:dyDescent="0.25">
      <c r="A27" s="43"/>
    </row>
    <row r="28" spans="1:12" x14ac:dyDescent="0.25">
      <c r="A28" s="43"/>
    </row>
  </sheetData>
  <sheetProtection algorithmName="SHA-512" hashValue="qfxQ4fKPdTkfDh0GrvexckBfS1y01Dp3EYyjt/2AAlnYFXsXDH325mlZFNCs7RmgtF+1/XL5lZlz1HE1KeMyCw==" saltValue="90yELBepcjrma1HfZgrxkQ==" spinCount="100000" sheet="1" objects="1" scenarios="1"/>
  <mergeCells count="2">
    <mergeCell ref="G17:H17"/>
    <mergeCell ref="G3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EA1E-7B65-40E4-BCC6-6191F5D55676}">
  <dimension ref="A1:G37"/>
  <sheetViews>
    <sheetView tabSelected="1" topLeftCell="A22" workbookViewId="0">
      <selection activeCell="F39" sqref="F39"/>
    </sheetView>
  </sheetViews>
  <sheetFormatPr defaultRowHeight="13.2" x14ac:dyDescent="0.25"/>
  <cols>
    <col min="1" max="1" width="29.33203125" customWidth="1"/>
    <col min="2" max="2" width="17" customWidth="1"/>
    <col min="3" max="3" width="14.33203125" customWidth="1"/>
    <col min="4" max="4" width="15.109375" customWidth="1"/>
    <col min="5" max="6" width="13.109375" customWidth="1"/>
    <col min="7" max="7" width="15.88671875" customWidth="1"/>
  </cols>
  <sheetData>
    <row r="1" spans="1:7" ht="17.399999999999999" x14ac:dyDescent="0.25">
      <c r="A1" s="192" t="s">
        <v>76</v>
      </c>
      <c r="B1" s="193" t="s">
        <v>72</v>
      </c>
      <c r="C1" s="194"/>
      <c r="D1" s="194"/>
      <c r="E1" s="194"/>
      <c r="F1" s="194"/>
      <c r="G1" s="195"/>
    </row>
    <row r="2" spans="1:7" ht="17.399999999999999" x14ac:dyDescent="0.25">
      <c r="A2" s="192" t="s">
        <v>77</v>
      </c>
      <c r="B2" s="196"/>
      <c r="C2" s="196"/>
      <c r="D2" s="197"/>
      <c r="E2" s="197"/>
      <c r="F2" s="194"/>
      <c r="G2" s="195"/>
    </row>
    <row r="3" spans="1:7" ht="30" x14ac:dyDescent="0.25">
      <c r="A3" s="198"/>
      <c r="B3" s="194"/>
      <c r="C3" s="194"/>
      <c r="D3" s="194"/>
      <c r="E3" s="194"/>
      <c r="F3" s="194"/>
    </row>
    <row r="4" spans="1:7" ht="17.399999999999999" x14ac:dyDescent="0.25">
      <c r="A4" s="199" t="s">
        <v>78</v>
      </c>
      <c r="B4" s="200">
        <v>0.21099999999999999</v>
      </c>
      <c r="C4" s="194"/>
      <c r="D4" s="193"/>
      <c r="E4" s="194"/>
      <c r="F4" s="194"/>
    </row>
    <row r="5" spans="1:7" ht="17.399999999999999" x14ac:dyDescent="0.25">
      <c r="A5" s="199" t="s">
        <v>79</v>
      </c>
      <c r="B5" s="200">
        <v>0.34839999999999999</v>
      </c>
      <c r="C5" s="194"/>
      <c r="D5" s="193"/>
      <c r="E5" s="201"/>
      <c r="F5" s="201"/>
    </row>
    <row r="6" spans="1:7" ht="13.8" thickBot="1" x14ac:dyDescent="0.3"/>
    <row r="7" spans="1:7" ht="32.4" thickTop="1" thickBot="1" x14ac:dyDescent="0.3">
      <c r="A7" s="202" t="s">
        <v>80</v>
      </c>
      <c r="B7" s="203">
        <v>2023</v>
      </c>
      <c r="C7" s="204">
        <v>2024</v>
      </c>
      <c r="D7" s="204">
        <v>2025</v>
      </c>
      <c r="E7" s="205">
        <v>2026</v>
      </c>
      <c r="F7" s="205">
        <v>2027</v>
      </c>
      <c r="G7" s="206" t="s">
        <v>81</v>
      </c>
    </row>
    <row r="8" spans="1:7" ht="16.2" thickBot="1" x14ac:dyDescent="0.3">
      <c r="A8" s="207" t="s">
        <v>82</v>
      </c>
      <c r="B8" s="208"/>
      <c r="C8" s="209"/>
      <c r="D8" s="209"/>
      <c r="E8" s="210"/>
      <c r="F8" s="211"/>
      <c r="G8" s="212"/>
    </row>
    <row r="9" spans="1:7" ht="16.8" thickTop="1" thickBot="1" x14ac:dyDescent="0.3">
      <c r="A9" s="213" t="s">
        <v>82</v>
      </c>
      <c r="B9" s="214"/>
      <c r="C9" s="214"/>
      <c r="D9" s="214"/>
      <c r="E9" s="215"/>
      <c r="F9" s="216"/>
      <c r="G9" s="217"/>
    </row>
    <row r="10" spans="1:7" ht="16.8" thickTop="1" thickBot="1" x14ac:dyDescent="0.35">
      <c r="A10" s="218"/>
      <c r="B10" s="214"/>
      <c r="C10" s="214"/>
      <c r="D10" s="214"/>
      <c r="E10" s="215"/>
      <c r="F10" s="216"/>
      <c r="G10" s="219"/>
    </row>
    <row r="11" spans="1:7" ht="16.8" thickTop="1" thickBot="1" x14ac:dyDescent="0.35">
      <c r="A11" s="218"/>
      <c r="B11" s="214"/>
      <c r="C11" s="214"/>
      <c r="D11" s="214"/>
      <c r="E11" s="215"/>
      <c r="F11" s="216"/>
      <c r="G11" s="220"/>
    </row>
    <row r="12" spans="1:7" ht="16.8" thickTop="1" thickBot="1" x14ac:dyDescent="0.35">
      <c r="A12" s="218"/>
      <c r="B12" s="214"/>
      <c r="C12" s="221"/>
      <c r="D12" s="221"/>
      <c r="E12" s="222"/>
      <c r="F12" s="223"/>
      <c r="G12" s="219"/>
    </row>
    <row r="13" spans="1:7" ht="16.8" thickTop="1" thickBot="1" x14ac:dyDescent="0.3">
      <c r="A13" s="224"/>
      <c r="B13" s="214"/>
      <c r="C13" s="221"/>
      <c r="D13" s="221"/>
      <c r="E13" s="222"/>
      <c r="F13" s="223"/>
      <c r="G13" s="219"/>
    </row>
    <row r="14" spans="1:7" ht="16.8" thickTop="1" thickBot="1" x14ac:dyDescent="0.3">
      <c r="A14" s="225"/>
      <c r="B14" s="214"/>
      <c r="C14" s="221"/>
      <c r="D14" s="221"/>
      <c r="E14" s="222"/>
      <c r="F14" s="223"/>
      <c r="G14" s="220"/>
    </row>
    <row r="15" spans="1:7" ht="16.2" thickBot="1" x14ac:dyDescent="0.3">
      <c r="A15" s="226" t="s">
        <v>83</v>
      </c>
      <c r="B15" s="227">
        <f>SUM(B9:B14)</f>
        <v>0</v>
      </c>
      <c r="C15" s="227">
        <f>SUM(C9:C14)</f>
        <v>0</v>
      </c>
      <c r="D15" s="227">
        <f>SUM(D9:D14)</f>
        <v>0</v>
      </c>
      <c r="E15" s="228">
        <f>SUM(E9:E14)</f>
        <v>0</v>
      </c>
      <c r="F15" s="229">
        <f>SUM(F9:F14)</f>
        <v>0</v>
      </c>
      <c r="G15" s="230">
        <f>SUM(B15:F15)</f>
        <v>0</v>
      </c>
    </row>
    <row r="16" spans="1:7" ht="16.2" thickBot="1" x14ac:dyDescent="0.3">
      <c r="A16" s="207" t="s">
        <v>84</v>
      </c>
      <c r="B16" s="231"/>
      <c r="C16" s="232"/>
      <c r="D16" s="232"/>
      <c r="E16" s="233"/>
      <c r="F16" s="234"/>
      <c r="G16" s="235"/>
    </row>
    <row r="17" spans="1:7" ht="16.8" thickTop="1" thickBot="1" x14ac:dyDescent="0.35">
      <c r="A17" s="236" t="s">
        <v>84</v>
      </c>
      <c r="B17" s="237"/>
      <c r="C17" s="237"/>
      <c r="D17" s="237"/>
      <c r="E17" s="238"/>
      <c r="F17" s="239"/>
      <c r="G17" s="220"/>
    </row>
    <row r="18" spans="1:7" ht="16.8" thickTop="1" thickBot="1" x14ac:dyDescent="0.35">
      <c r="A18" s="236"/>
      <c r="B18" s="237"/>
      <c r="C18" s="240"/>
      <c r="D18" s="237"/>
      <c r="E18" s="238"/>
      <c r="F18" s="239"/>
      <c r="G18" s="220"/>
    </row>
    <row r="19" spans="1:7" ht="16.8" thickTop="1" thickBot="1" x14ac:dyDescent="0.35">
      <c r="A19" s="236"/>
      <c r="B19" s="237"/>
      <c r="C19" s="237"/>
      <c r="D19" s="237"/>
      <c r="E19" s="238"/>
      <c r="F19" s="239"/>
      <c r="G19" s="220"/>
    </row>
    <row r="20" spans="1:7" ht="16.8" thickTop="1" thickBot="1" x14ac:dyDescent="0.35">
      <c r="A20" s="241"/>
      <c r="B20" s="214"/>
      <c r="C20" s="221"/>
      <c r="D20" s="221"/>
      <c r="E20" s="222"/>
      <c r="F20" s="223"/>
      <c r="G20" s="220"/>
    </row>
    <row r="21" spans="1:7" ht="16.8" thickTop="1" thickBot="1" x14ac:dyDescent="0.35">
      <c r="A21" s="241"/>
      <c r="B21" s="214"/>
      <c r="C21" s="221"/>
      <c r="D21" s="221"/>
      <c r="E21" s="222"/>
      <c r="F21" s="223"/>
      <c r="G21" s="220"/>
    </row>
    <row r="22" spans="1:7" ht="16.8" thickTop="1" thickBot="1" x14ac:dyDescent="0.35">
      <c r="A22" s="241"/>
      <c r="B22" s="214"/>
      <c r="C22" s="221"/>
      <c r="D22" s="221"/>
      <c r="E22" s="222"/>
      <c r="F22" s="223"/>
      <c r="G22" s="220"/>
    </row>
    <row r="23" spans="1:7" ht="16.2" thickBot="1" x14ac:dyDescent="0.3">
      <c r="A23" s="242" t="s">
        <v>85</v>
      </c>
      <c r="B23" s="243">
        <f>SUM(B17:B22)</f>
        <v>0</v>
      </c>
      <c r="C23" s="243">
        <f>SUM(C17:C22)</f>
        <v>0</v>
      </c>
      <c r="D23" s="243">
        <f>SUM(D17:D22)</f>
        <v>0</v>
      </c>
      <c r="E23" s="243">
        <f>SUM(E17:E22)</f>
        <v>0</v>
      </c>
      <c r="F23" s="244">
        <f>SUM(F17:F22)</f>
        <v>0</v>
      </c>
      <c r="G23" s="230">
        <f>SUM(B23:F23)</f>
        <v>0</v>
      </c>
    </row>
    <row r="24" spans="1:7" ht="31.8" thickBot="1" x14ac:dyDescent="0.3">
      <c r="A24" s="207" t="s">
        <v>86</v>
      </c>
      <c r="B24" s="231"/>
      <c r="C24" s="232"/>
      <c r="D24" s="232"/>
      <c r="E24" s="233"/>
      <c r="F24" s="234"/>
      <c r="G24" s="235"/>
    </row>
    <row r="25" spans="1:7" ht="16.8" thickTop="1" thickBot="1" x14ac:dyDescent="0.3">
      <c r="A25" s="245"/>
      <c r="B25" s="246"/>
      <c r="C25" s="214"/>
      <c r="D25" s="214"/>
      <c r="E25" s="222"/>
      <c r="F25" s="223"/>
      <c r="G25" s="220"/>
    </row>
    <row r="26" spans="1:7" ht="16.8" thickTop="1" thickBot="1" x14ac:dyDescent="0.3">
      <c r="A26" s="245"/>
      <c r="B26" s="214"/>
      <c r="C26" s="221"/>
      <c r="D26" s="221"/>
      <c r="E26" s="222"/>
      <c r="F26" s="223"/>
      <c r="G26" s="220"/>
    </row>
    <row r="27" spans="1:7" ht="16.8" thickTop="1" thickBot="1" x14ac:dyDescent="0.3">
      <c r="A27" s="245"/>
      <c r="B27" s="214"/>
      <c r="C27" s="221"/>
      <c r="D27" s="221"/>
      <c r="E27" s="222"/>
      <c r="F27" s="223"/>
      <c r="G27" s="220"/>
    </row>
    <row r="28" spans="1:7" ht="16.2" thickBot="1" x14ac:dyDescent="0.3">
      <c r="A28" s="226" t="s">
        <v>87</v>
      </c>
      <c r="B28" s="247">
        <f>SUM(B25:B27)</f>
        <v>0</v>
      </c>
      <c r="C28" s="247">
        <f>SUM(C25:C27)</f>
        <v>0</v>
      </c>
      <c r="D28" s="247">
        <f>SUM(D25:D27)</f>
        <v>0</v>
      </c>
      <c r="E28" s="228">
        <f>SUM(E25:E27)</f>
        <v>0</v>
      </c>
      <c r="F28" s="229">
        <f>SUM(F25:F27)</f>
        <v>0</v>
      </c>
      <c r="G28" s="230">
        <f>SUM(B28:F28)</f>
        <v>0</v>
      </c>
    </row>
    <row r="29" spans="1:7" ht="16.2" thickBot="1" x14ac:dyDescent="0.3">
      <c r="A29" s="248"/>
      <c r="B29" s="249"/>
      <c r="C29" s="250"/>
      <c r="D29" s="250"/>
      <c r="E29" s="251"/>
      <c r="F29" s="252"/>
      <c r="G29" s="253"/>
    </row>
    <row r="30" spans="1:7" ht="16.2" thickBot="1" x14ac:dyDescent="0.3">
      <c r="A30" s="254" t="s">
        <v>78</v>
      </c>
      <c r="B30" s="247">
        <f>(B15+B23)*$B$4</f>
        <v>0</v>
      </c>
      <c r="C30" s="247">
        <f>(C15+C23)*$B$4</f>
        <v>0</v>
      </c>
      <c r="D30" s="247">
        <f>(D15+D23)*$B$4</f>
        <v>0</v>
      </c>
      <c r="E30" s="228">
        <f>(E15+E23)*$B$4</f>
        <v>0</v>
      </c>
      <c r="F30" s="229">
        <f>(F15+F23)*$B$4</f>
        <v>0</v>
      </c>
      <c r="G30" s="230">
        <f>SUM(B30:F30)</f>
        <v>0</v>
      </c>
    </row>
    <row r="31" spans="1:7" ht="16.2" thickBot="1" x14ac:dyDescent="0.3">
      <c r="A31" s="248"/>
      <c r="B31" s="249"/>
      <c r="C31" s="250"/>
      <c r="D31" s="250"/>
      <c r="E31" s="251"/>
      <c r="F31" s="252"/>
      <c r="G31" s="253"/>
    </row>
    <row r="32" spans="1:7" ht="31.8" thickBot="1" x14ac:dyDescent="0.3">
      <c r="A32" s="207" t="s">
        <v>88</v>
      </c>
      <c r="B32" s="231">
        <f>B15+B23+B28+B30</f>
        <v>0</v>
      </c>
      <c r="C32" s="231">
        <f>C15+C23+C28+C30</f>
        <v>0</v>
      </c>
      <c r="D32" s="231">
        <f>D15+D23+D28+D30</f>
        <v>0</v>
      </c>
      <c r="E32" s="255">
        <f>E15+E23+E28+E30</f>
        <v>0</v>
      </c>
      <c r="F32" s="256">
        <f>F15+F23+F28+F30</f>
        <v>0</v>
      </c>
      <c r="G32" s="230">
        <f>SUM(B32:F32)</f>
        <v>0</v>
      </c>
    </row>
    <row r="33" spans="1:7" ht="16.2" thickTop="1" thickBot="1" x14ac:dyDescent="0.3">
      <c r="A33" s="248"/>
      <c r="B33" s="257"/>
      <c r="C33" s="258"/>
      <c r="D33" s="258"/>
      <c r="E33" s="258"/>
      <c r="F33" s="259"/>
      <c r="G33" s="260"/>
    </row>
    <row r="34" spans="1:7" ht="16.2" thickBot="1" x14ac:dyDescent="0.3">
      <c r="A34" s="254" t="s">
        <v>0</v>
      </c>
      <c r="B34" s="247">
        <f>(B15+B23)*$B$5</f>
        <v>0</v>
      </c>
      <c r="C34" s="247">
        <f>(C15+C23)*$B$5</f>
        <v>0</v>
      </c>
      <c r="D34" s="247">
        <f>(D15+D23)*$B$5</f>
        <v>0</v>
      </c>
      <c r="E34" s="228">
        <f>(E15+E23)*$B$5</f>
        <v>0</v>
      </c>
      <c r="F34" s="229">
        <f>(F15+F23)*$B$5</f>
        <v>0</v>
      </c>
      <c r="G34" s="230">
        <f>SUM(B34:F34)</f>
        <v>0</v>
      </c>
    </row>
    <row r="35" spans="1:7" ht="15.6" thickBot="1" x14ac:dyDescent="0.3">
      <c r="A35" s="261"/>
      <c r="B35" s="262"/>
      <c r="C35" s="263"/>
      <c r="D35" s="263"/>
      <c r="E35" s="263"/>
      <c r="F35" s="264"/>
      <c r="G35" s="260"/>
    </row>
    <row r="36" spans="1:7" ht="18" thickBot="1" x14ac:dyDescent="0.35">
      <c r="A36" s="265" t="s">
        <v>89</v>
      </c>
      <c r="B36" s="266">
        <f>B32+B34</f>
        <v>0</v>
      </c>
      <c r="C36" s="266">
        <f>C32+C34</f>
        <v>0</v>
      </c>
      <c r="D36" s="266">
        <f>D32+D34</f>
        <v>0</v>
      </c>
      <c r="E36" s="267">
        <f>E32+E34</f>
        <v>0</v>
      </c>
      <c r="F36" s="268">
        <f>F32+F34</f>
        <v>0</v>
      </c>
      <c r="G36" s="269">
        <f>SUM(B36:F36)</f>
        <v>0</v>
      </c>
    </row>
    <row r="37" spans="1:7" ht="13.8" thickTop="1" x14ac:dyDescent="0.25">
      <c r="A37" s="270"/>
      <c r="B37" s="270"/>
      <c r="C37" s="270"/>
      <c r="D37" s="270"/>
      <c r="E37" s="270"/>
      <c r="F37" s="270"/>
      <c r="G37" s="270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Fullkostnadskalkyl</vt:lpstr>
      <vt:lpstr>Bilaga Indirekta kostnader</vt:lpstr>
      <vt:lpstr>Bilaga Lokalpålägg o tot pålägg</vt:lpstr>
      <vt:lpstr>Budget</vt:lpstr>
      <vt:lpstr>'Bilaga Indirekta kostnader'!Print_Area</vt:lpstr>
    </vt:vector>
  </TitlesOfParts>
  <Company>Hemma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</dc:creator>
  <cp:lastModifiedBy>Anna Schultze</cp:lastModifiedBy>
  <cp:lastPrinted>2010-11-30T11:10:33Z</cp:lastPrinted>
  <dcterms:created xsi:type="dcterms:W3CDTF">2007-04-26T08:25:06Z</dcterms:created>
  <dcterms:modified xsi:type="dcterms:W3CDTF">2023-09-12T06:32:22Z</dcterms:modified>
</cp:coreProperties>
</file>